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1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demarnix\Desktop\Mémoire\"/>
    </mc:Choice>
  </mc:AlternateContent>
  <bookViews>
    <workbookView xWindow="0" yWindow="0" windowWidth="28770" windowHeight="12075" tabRatio="847"/>
  </bookViews>
  <sheets>
    <sheet name="Markowitz" sheetId="1" r:id="rId1"/>
    <sheet name="Entropie Min" sheetId="2" r:id="rId2"/>
    <sheet name="Entropie Max" sheetId="3" r:id="rId3"/>
    <sheet name="MDP" sheetId="5" r:id="rId4"/>
    <sheet name="Critère Shannon" sheetId="4" r:id="rId5"/>
    <sheet name="Gamma 2" sheetId="11" r:id="rId6"/>
    <sheet name="Gamma 8" sheetId="12" r:id="rId7"/>
    <sheet name="Cumulated Graph" sheetId="6" r:id="rId8"/>
    <sheet name="Graph Allocation Min" sheetId="7" r:id="rId9"/>
    <sheet name="Graph Allocation max" sheetId="8" r:id="rId10"/>
    <sheet name="Graph allocation interm" sheetId="9" r:id="rId11"/>
    <sheet name="Sheet1" sheetId="10" r:id="rId12"/>
    <sheet name="Int" sheetId="13" r:id="rId13"/>
    <sheet name="Min" sheetId="14" r:id="rId14"/>
    <sheet name="Max" sheetId="15" r:id="rId1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4" l="1"/>
  <c r="I4" i="14"/>
  <c r="I5" i="14"/>
  <c r="I6" i="14"/>
  <c r="I7" i="14"/>
  <c r="I8" i="14"/>
  <c r="I9" i="14"/>
  <c r="I10" i="14"/>
  <c r="I11" i="14"/>
  <c r="I2" i="14"/>
  <c r="I3" i="15"/>
  <c r="I4" i="15"/>
  <c r="I5" i="15"/>
  <c r="I6" i="15"/>
  <c r="I7" i="15"/>
  <c r="I8" i="15"/>
  <c r="I9" i="15"/>
  <c r="I10" i="15"/>
  <c r="I11" i="15"/>
  <c r="I2" i="15"/>
  <c r="A3" i="15"/>
  <c r="A4" i="15" s="1"/>
  <c r="A5" i="15" s="1"/>
  <c r="A6" i="15" s="1"/>
  <c r="A7" i="15" s="1"/>
  <c r="A8" i="15" s="1"/>
  <c r="A9" i="15" s="1"/>
  <c r="A10" i="15" s="1"/>
  <c r="A11" i="15" s="1"/>
  <c r="A3" i="14"/>
  <c r="A4" i="14" s="1"/>
  <c r="A5" i="14" s="1"/>
  <c r="A6" i="14" s="1"/>
  <c r="A7" i="14" s="1"/>
  <c r="A8" i="14" s="1"/>
  <c r="A9" i="14" s="1"/>
  <c r="A10" i="14" s="1"/>
  <c r="A11" i="14" s="1"/>
  <c r="A3" i="13"/>
  <c r="A4" i="13" s="1"/>
  <c r="A5" i="13" s="1"/>
  <c r="A6" i="13" s="1"/>
  <c r="A7" i="13" s="1"/>
  <c r="A8" i="13" s="1"/>
  <c r="A9" i="13" s="1"/>
  <c r="A10" i="13" s="1"/>
  <c r="A11" i="13" s="1"/>
  <c r="I3" i="13"/>
  <c r="I4" i="13"/>
  <c r="I5" i="13"/>
  <c r="I6" i="13"/>
  <c r="I7" i="13"/>
  <c r="I8" i="13"/>
  <c r="I9" i="13"/>
  <c r="I10" i="13"/>
  <c r="I11" i="13"/>
  <c r="I2" i="13"/>
  <c r="R43" i="11" l="1"/>
  <c r="Q43" i="11"/>
  <c r="P43" i="11"/>
  <c r="O43" i="11"/>
  <c r="N43" i="11"/>
  <c r="R23" i="11"/>
  <c r="Q23" i="11"/>
  <c r="P23" i="11"/>
  <c r="O23" i="11"/>
  <c r="N23" i="11"/>
  <c r="R43" i="12"/>
  <c r="Q43" i="12"/>
  <c r="P43" i="12"/>
  <c r="O43" i="12"/>
  <c r="N43" i="12"/>
  <c r="R21" i="12"/>
  <c r="Q21" i="12"/>
  <c r="P21" i="12"/>
  <c r="O21" i="12"/>
  <c r="N21" i="12"/>
  <c r="B22" i="12"/>
  <c r="C46" i="12"/>
  <c r="D46" i="12"/>
  <c r="E46" i="12"/>
  <c r="F46" i="12"/>
  <c r="G46" i="12"/>
  <c r="H46" i="12"/>
  <c r="I46" i="12"/>
  <c r="J46" i="12"/>
  <c r="K46" i="12"/>
  <c r="B46" i="12"/>
  <c r="C22" i="12"/>
  <c r="D22" i="12"/>
  <c r="E22" i="12"/>
  <c r="F22" i="12"/>
  <c r="G22" i="12"/>
  <c r="H22" i="12"/>
  <c r="I22" i="12"/>
  <c r="J22" i="12"/>
  <c r="K22" i="12"/>
  <c r="C45" i="12"/>
  <c r="D45" i="12"/>
  <c r="E45" i="12"/>
  <c r="F45" i="12"/>
  <c r="G45" i="12"/>
  <c r="H45" i="12"/>
  <c r="I45" i="12"/>
  <c r="J45" i="12"/>
  <c r="K45" i="12"/>
  <c r="B45" i="12"/>
  <c r="C21" i="12"/>
  <c r="D21" i="12"/>
  <c r="E21" i="12"/>
  <c r="F21" i="12"/>
  <c r="G21" i="12"/>
  <c r="H21" i="12"/>
  <c r="I21" i="12"/>
  <c r="J21" i="12"/>
  <c r="K21" i="12"/>
  <c r="B21" i="12"/>
  <c r="C46" i="11"/>
  <c r="D46" i="11"/>
  <c r="E46" i="11"/>
  <c r="F46" i="11"/>
  <c r="G46" i="11"/>
  <c r="H46" i="11"/>
  <c r="I46" i="11"/>
  <c r="J46" i="11"/>
  <c r="K46" i="11"/>
  <c r="B46" i="11"/>
  <c r="C22" i="11"/>
  <c r="D22" i="11"/>
  <c r="E22" i="11"/>
  <c r="F22" i="11"/>
  <c r="G22" i="11"/>
  <c r="H22" i="11"/>
  <c r="I22" i="11"/>
  <c r="J22" i="11"/>
  <c r="K22" i="11"/>
  <c r="B22" i="11"/>
  <c r="C21" i="11"/>
  <c r="D21" i="11"/>
  <c r="E21" i="11"/>
  <c r="F21" i="11"/>
  <c r="G21" i="11"/>
  <c r="H21" i="11"/>
  <c r="I21" i="11"/>
  <c r="J21" i="11"/>
  <c r="K21" i="11"/>
  <c r="C45" i="11"/>
  <c r="D45" i="11"/>
  <c r="E45" i="11"/>
  <c r="F45" i="11"/>
  <c r="G45" i="11"/>
  <c r="H45" i="11"/>
  <c r="I45" i="11"/>
  <c r="J45" i="11"/>
  <c r="K45" i="11"/>
  <c r="B45" i="11"/>
  <c r="B21" i="11"/>
  <c r="C44" i="12"/>
  <c r="D44" i="12"/>
  <c r="E44" i="12"/>
  <c r="F44" i="12"/>
  <c r="G44" i="12"/>
  <c r="H44" i="12"/>
  <c r="I44" i="12"/>
  <c r="J44" i="12"/>
  <c r="K44" i="12"/>
  <c r="B44" i="12"/>
  <c r="C20" i="12"/>
  <c r="D20" i="12"/>
  <c r="E20" i="12"/>
  <c r="F20" i="12"/>
  <c r="G20" i="12"/>
  <c r="H20" i="12"/>
  <c r="I20" i="12"/>
  <c r="J20" i="12"/>
  <c r="K20" i="12"/>
  <c r="B20" i="12"/>
  <c r="C44" i="11"/>
  <c r="D44" i="11"/>
  <c r="E44" i="11"/>
  <c r="F44" i="11"/>
  <c r="G44" i="11"/>
  <c r="H44" i="11"/>
  <c r="I44" i="11"/>
  <c r="J44" i="11"/>
  <c r="K44" i="11"/>
  <c r="B44" i="11"/>
  <c r="C20" i="11"/>
  <c r="D20" i="11"/>
  <c r="E20" i="11"/>
  <c r="F20" i="11"/>
  <c r="G20" i="11"/>
  <c r="H20" i="11"/>
  <c r="I20" i="11"/>
  <c r="J20" i="11"/>
  <c r="K20" i="11"/>
  <c r="B20" i="11"/>
  <c r="AL31" i="12"/>
  <c r="AM31" i="12"/>
  <c r="AN31" i="12"/>
  <c r="AO31" i="12"/>
  <c r="AP31" i="12"/>
  <c r="AQ31" i="12"/>
  <c r="AR31" i="12"/>
  <c r="AS31" i="12"/>
  <c r="AT31" i="12"/>
  <c r="AU31" i="12"/>
  <c r="AL32" i="12"/>
  <c r="AM32" i="12"/>
  <c r="AN32" i="12"/>
  <c r="AO32" i="12"/>
  <c r="AP32" i="12"/>
  <c r="AQ32" i="12"/>
  <c r="AR32" i="12"/>
  <c r="AS32" i="12"/>
  <c r="AT32" i="12"/>
  <c r="AU32" i="12"/>
  <c r="AL33" i="12"/>
  <c r="AM33" i="12"/>
  <c r="AN33" i="12"/>
  <c r="AO33" i="12"/>
  <c r="AP33" i="12"/>
  <c r="AQ33" i="12"/>
  <c r="AR33" i="12"/>
  <c r="AS33" i="12"/>
  <c r="AT33" i="12"/>
  <c r="AU33" i="12"/>
  <c r="AL34" i="12"/>
  <c r="AM34" i="12"/>
  <c r="AN34" i="12"/>
  <c r="AO34" i="12"/>
  <c r="AP34" i="12"/>
  <c r="AQ34" i="12"/>
  <c r="AR34" i="12"/>
  <c r="AS34" i="12"/>
  <c r="AT34" i="12"/>
  <c r="AU34" i="12"/>
  <c r="AL35" i="12"/>
  <c r="AM35" i="12"/>
  <c r="AN35" i="12"/>
  <c r="AO35" i="12"/>
  <c r="AP35" i="12"/>
  <c r="AQ35" i="12"/>
  <c r="AR35" i="12"/>
  <c r="AS35" i="12"/>
  <c r="AT35" i="12"/>
  <c r="AU35" i="12"/>
  <c r="AL36" i="12"/>
  <c r="AM36" i="12"/>
  <c r="AN36" i="12"/>
  <c r="AO36" i="12"/>
  <c r="AP36" i="12"/>
  <c r="AQ36" i="12"/>
  <c r="AR36" i="12"/>
  <c r="AS36" i="12"/>
  <c r="AT36" i="12"/>
  <c r="AU36" i="12"/>
  <c r="AL37" i="12"/>
  <c r="AM37" i="12"/>
  <c r="AN37" i="12"/>
  <c r="AO37" i="12"/>
  <c r="AP37" i="12"/>
  <c r="AQ37" i="12"/>
  <c r="AR37" i="12"/>
  <c r="AS37" i="12"/>
  <c r="AT37" i="12"/>
  <c r="AU37" i="12"/>
  <c r="AL38" i="12"/>
  <c r="AM38" i="12"/>
  <c r="AN38" i="12"/>
  <c r="AO38" i="12"/>
  <c r="AP38" i="12"/>
  <c r="AQ38" i="12"/>
  <c r="AR38" i="12"/>
  <c r="AS38" i="12"/>
  <c r="AT38" i="12"/>
  <c r="AU38" i="12"/>
  <c r="AL39" i="12"/>
  <c r="AM39" i="12"/>
  <c r="AN39" i="12"/>
  <c r="AO39" i="12"/>
  <c r="AP39" i="12"/>
  <c r="AQ39" i="12"/>
  <c r="AR39" i="12"/>
  <c r="AS39" i="12"/>
  <c r="AT39" i="12"/>
  <c r="AU39" i="12"/>
  <c r="AM30" i="12"/>
  <c r="AN30" i="12"/>
  <c r="AO30" i="12"/>
  <c r="AP30" i="12"/>
  <c r="AQ30" i="12"/>
  <c r="AR30" i="12"/>
  <c r="AS30" i="12"/>
  <c r="AT30" i="12"/>
  <c r="AU30" i="12"/>
  <c r="AL30" i="12"/>
  <c r="AL7" i="12"/>
  <c r="AM7" i="12"/>
  <c r="AN7" i="12"/>
  <c r="AO7" i="12"/>
  <c r="AP7" i="12"/>
  <c r="AQ7" i="12"/>
  <c r="AR7" i="12"/>
  <c r="AS7" i="12"/>
  <c r="AT7" i="12"/>
  <c r="AU7" i="12"/>
  <c r="AL8" i="12"/>
  <c r="AM8" i="12"/>
  <c r="AN8" i="12"/>
  <c r="AO8" i="12"/>
  <c r="AP8" i="12"/>
  <c r="AQ8" i="12"/>
  <c r="AR8" i="12"/>
  <c r="AS8" i="12"/>
  <c r="AT8" i="12"/>
  <c r="AU8" i="12"/>
  <c r="AL9" i="12"/>
  <c r="AM9" i="12"/>
  <c r="AN9" i="12"/>
  <c r="AO9" i="12"/>
  <c r="AP9" i="12"/>
  <c r="AQ9" i="12"/>
  <c r="AR9" i="12"/>
  <c r="AS9" i="12"/>
  <c r="AT9" i="12"/>
  <c r="AU9" i="12"/>
  <c r="AL10" i="12"/>
  <c r="AM10" i="12"/>
  <c r="AN10" i="12"/>
  <c r="AO10" i="12"/>
  <c r="AP10" i="12"/>
  <c r="AQ10" i="12"/>
  <c r="AR10" i="12"/>
  <c r="AS10" i="12"/>
  <c r="AT10" i="12"/>
  <c r="AU10" i="12"/>
  <c r="AL11" i="12"/>
  <c r="AM11" i="12"/>
  <c r="AN11" i="12"/>
  <c r="AO11" i="12"/>
  <c r="AP11" i="12"/>
  <c r="AQ11" i="12"/>
  <c r="AR11" i="12"/>
  <c r="AS11" i="12"/>
  <c r="AT11" i="12"/>
  <c r="AU11" i="12"/>
  <c r="AL12" i="12"/>
  <c r="AM12" i="12"/>
  <c r="AN12" i="12"/>
  <c r="AO12" i="12"/>
  <c r="AP12" i="12"/>
  <c r="AQ12" i="12"/>
  <c r="AR12" i="12"/>
  <c r="AS12" i="12"/>
  <c r="AT12" i="12"/>
  <c r="AU12" i="12"/>
  <c r="AL13" i="12"/>
  <c r="AM13" i="12"/>
  <c r="AN13" i="12"/>
  <c r="AO13" i="12"/>
  <c r="AP13" i="12"/>
  <c r="AQ13" i="12"/>
  <c r="AR13" i="12"/>
  <c r="AS13" i="12"/>
  <c r="AT13" i="12"/>
  <c r="AU13" i="12"/>
  <c r="AL14" i="12"/>
  <c r="AM14" i="12"/>
  <c r="AN14" i="12"/>
  <c r="AO14" i="12"/>
  <c r="AP14" i="12"/>
  <c r="AQ14" i="12"/>
  <c r="AR14" i="12"/>
  <c r="AS14" i="12"/>
  <c r="AT14" i="12"/>
  <c r="AU14" i="12"/>
  <c r="AL15" i="12"/>
  <c r="AM15" i="12"/>
  <c r="AN15" i="12"/>
  <c r="AO15" i="12"/>
  <c r="AP15" i="12"/>
  <c r="AQ15" i="12"/>
  <c r="AR15" i="12"/>
  <c r="AS15" i="12"/>
  <c r="AT15" i="12"/>
  <c r="AU15" i="12"/>
  <c r="AM6" i="12"/>
  <c r="AN6" i="12"/>
  <c r="AO6" i="12"/>
  <c r="AP6" i="12"/>
  <c r="AQ6" i="12"/>
  <c r="AR6" i="12"/>
  <c r="AS6" i="12"/>
  <c r="AT6" i="12"/>
  <c r="AU6" i="12"/>
  <c r="AL6" i="12"/>
  <c r="AL31" i="11"/>
  <c r="AM31" i="11"/>
  <c r="AN31" i="11"/>
  <c r="AO31" i="11"/>
  <c r="AP31" i="11"/>
  <c r="AQ31" i="11"/>
  <c r="AR31" i="11"/>
  <c r="AS31" i="11"/>
  <c r="AT31" i="11"/>
  <c r="AU31" i="11"/>
  <c r="AL32" i="11"/>
  <c r="AM32" i="11"/>
  <c r="AN32" i="11"/>
  <c r="AO32" i="11"/>
  <c r="AP32" i="11"/>
  <c r="AQ32" i="11"/>
  <c r="AR32" i="11"/>
  <c r="AS32" i="11"/>
  <c r="AT32" i="11"/>
  <c r="AU32" i="11"/>
  <c r="AL33" i="11"/>
  <c r="AM33" i="11"/>
  <c r="AN33" i="11"/>
  <c r="AO33" i="11"/>
  <c r="AP33" i="11"/>
  <c r="AQ33" i="11"/>
  <c r="AR33" i="11"/>
  <c r="AS33" i="11"/>
  <c r="AT33" i="11"/>
  <c r="AU33" i="11"/>
  <c r="AL34" i="11"/>
  <c r="AM34" i="11"/>
  <c r="AN34" i="11"/>
  <c r="AO34" i="11"/>
  <c r="AP34" i="11"/>
  <c r="AQ34" i="11"/>
  <c r="AR34" i="11"/>
  <c r="AS34" i="11"/>
  <c r="AT34" i="11"/>
  <c r="AU34" i="11"/>
  <c r="AL35" i="11"/>
  <c r="AM35" i="11"/>
  <c r="AN35" i="11"/>
  <c r="AO35" i="11"/>
  <c r="AP35" i="11"/>
  <c r="AQ35" i="11"/>
  <c r="AR35" i="11"/>
  <c r="AS35" i="11"/>
  <c r="AT35" i="11"/>
  <c r="AU35" i="11"/>
  <c r="AL36" i="11"/>
  <c r="AM36" i="11"/>
  <c r="AN36" i="11"/>
  <c r="AO36" i="11"/>
  <c r="AP36" i="11"/>
  <c r="AQ36" i="11"/>
  <c r="AR36" i="11"/>
  <c r="AS36" i="11"/>
  <c r="AT36" i="11"/>
  <c r="AU36" i="11"/>
  <c r="AL37" i="11"/>
  <c r="AM37" i="11"/>
  <c r="AN37" i="11"/>
  <c r="AO37" i="11"/>
  <c r="AP37" i="11"/>
  <c r="AQ37" i="11"/>
  <c r="AR37" i="11"/>
  <c r="AS37" i="11"/>
  <c r="AT37" i="11"/>
  <c r="AU37" i="11"/>
  <c r="AL38" i="11"/>
  <c r="AM38" i="11"/>
  <c r="AN38" i="11"/>
  <c r="AO38" i="11"/>
  <c r="AP38" i="11"/>
  <c r="AQ38" i="11"/>
  <c r="AR38" i="11"/>
  <c r="AS38" i="11"/>
  <c r="AT38" i="11"/>
  <c r="AU38" i="11"/>
  <c r="AL39" i="11"/>
  <c r="AM39" i="11"/>
  <c r="AN39" i="11"/>
  <c r="AO39" i="11"/>
  <c r="AP39" i="11"/>
  <c r="AQ39" i="11"/>
  <c r="AR39" i="11"/>
  <c r="AS39" i="11"/>
  <c r="AT39" i="11"/>
  <c r="AU39" i="11"/>
  <c r="AM30" i="11"/>
  <c r="AN30" i="11"/>
  <c r="AO30" i="11"/>
  <c r="AP30" i="11"/>
  <c r="AQ30" i="11"/>
  <c r="AR30" i="11"/>
  <c r="AS30" i="11"/>
  <c r="AT30" i="11"/>
  <c r="AU30" i="11"/>
  <c r="AL30" i="11"/>
  <c r="AL7" i="11"/>
  <c r="AM7" i="11"/>
  <c r="AN7" i="11"/>
  <c r="AO7" i="11"/>
  <c r="AP7" i="11"/>
  <c r="AQ7" i="11"/>
  <c r="AR7" i="11"/>
  <c r="AS7" i="11"/>
  <c r="AT7" i="11"/>
  <c r="AU7" i="11"/>
  <c r="AL8" i="11"/>
  <c r="AM8" i="11"/>
  <c r="AN8" i="11"/>
  <c r="AO8" i="11"/>
  <c r="AP8" i="11"/>
  <c r="AQ8" i="11"/>
  <c r="AR8" i="11"/>
  <c r="AS8" i="11"/>
  <c r="AT8" i="11"/>
  <c r="AU8" i="11"/>
  <c r="AL9" i="11"/>
  <c r="AM9" i="11"/>
  <c r="AN9" i="11"/>
  <c r="AO9" i="11"/>
  <c r="AP9" i="11"/>
  <c r="AQ9" i="11"/>
  <c r="AR9" i="11"/>
  <c r="AS9" i="11"/>
  <c r="AT9" i="11"/>
  <c r="AU9" i="11"/>
  <c r="AL10" i="11"/>
  <c r="AM10" i="11"/>
  <c r="AN10" i="11"/>
  <c r="AO10" i="11"/>
  <c r="AP10" i="11"/>
  <c r="AQ10" i="11"/>
  <c r="AR10" i="11"/>
  <c r="AS10" i="11"/>
  <c r="AT10" i="11"/>
  <c r="AU10" i="11"/>
  <c r="AL11" i="11"/>
  <c r="AM11" i="11"/>
  <c r="AN11" i="11"/>
  <c r="AO11" i="11"/>
  <c r="AP11" i="11"/>
  <c r="AQ11" i="11"/>
  <c r="AR11" i="11"/>
  <c r="AS11" i="11"/>
  <c r="AT11" i="11"/>
  <c r="AU11" i="11"/>
  <c r="AL12" i="11"/>
  <c r="AM12" i="11"/>
  <c r="AN12" i="11"/>
  <c r="AO12" i="11"/>
  <c r="AP12" i="11"/>
  <c r="AQ12" i="11"/>
  <c r="AR12" i="11"/>
  <c r="AS12" i="11"/>
  <c r="AT12" i="11"/>
  <c r="AU12" i="11"/>
  <c r="AL13" i="11"/>
  <c r="AM13" i="11"/>
  <c r="AN13" i="11"/>
  <c r="AO13" i="11"/>
  <c r="AP13" i="11"/>
  <c r="AQ13" i="11"/>
  <c r="AR13" i="11"/>
  <c r="AS13" i="11"/>
  <c r="AT13" i="11"/>
  <c r="AU13" i="11"/>
  <c r="AL14" i="11"/>
  <c r="AM14" i="11"/>
  <c r="AN14" i="11"/>
  <c r="AO14" i="11"/>
  <c r="AP14" i="11"/>
  <c r="AQ14" i="11"/>
  <c r="AR14" i="11"/>
  <c r="AS14" i="11"/>
  <c r="AT14" i="11"/>
  <c r="AU14" i="11"/>
  <c r="AL15" i="11"/>
  <c r="AM15" i="11"/>
  <c r="AN15" i="11"/>
  <c r="AO15" i="11"/>
  <c r="AP15" i="11"/>
  <c r="AQ15" i="11"/>
  <c r="AR15" i="11"/>
  <c r="AS15" i="11"/>
  <c r="AT15" i="11"/>
  <c r="AU15" i="11"/>
  <c r="AM6" i="11"/>
  <c r="AN6" i="11"/>
  <c r="AO6" i="11"/>
  <c r="AP6" i="11"/>
  <c r="AQ6" i="11"/>
  <c r="AR6" i="11"/>
  <c r="AS6" i="11"/>
  <c r="AT6" i="11"/>
  <c r="AU6" i="11"/>
  <c r="AL6" i="11"/>
  <c r="X30" i="12"/>
  <c r="X6" i="12"/>
  <c r="X30" i="11"/>
  <c r="X6" i="11"/>
  <c r="W7" i="12"/>
  <c r="W8" i="12"/>
  <c r="W9" i="12"/>
  <c r="W10" i="12"/>
  <c r="W11" i="12"/>
  <c r="W12" i="12"/>
  <c r="W13" i="12"/>
  <c r="W14" i="12"/>
  <c r="W15" i="12"/>
  <c r="W6" i="12"/>
  <c r="W31" i="12"/>
  <c r="W32" i="12"/>
  <c r="W33" i="12"/>
  <c r="W34" i="12"/>
  <c r="W35" i="12"/>
  <c r="W36" i="12"/>
  <c r="W37" i="12"/>
  <c r="W38" i="12"/>
  <c r="W39" i="12"/>
  <c r="W30" i="12"/>
  <c r="W31" i="11"/>
  <c r="W32" i="11"/>
  <c r="W33" i="11"/>
  <c r="W34" i="11"/>
  <c r="W35" i="11"/>
  <c r="W36" i="11"/>
  <c r="W37" i="11"/>
  <c r="W38" i="11"/>
  <c r="W39" i="11"/>
  <c r="W30" i="11"/>
  <c r="W7" i="11"/>
  <c r="W8" i="11"/>
  <c r="W9" i="11"/>
  <c r="W10" i="11"/>
  <c r="W11" i="11"/>
  <c r="W12" i="11"/>
  <c r="W13" i="11"/>
  <c r="W14" i="11"/>
  <c r="W15" i="11"/>
  <c r="W6" i="11"/>
  <c r="M31" i="12"/>
  <c r="N31" i="12"/>
  <c r="O31" i="12"/>
  <c r="P31" i="12"/>
  <c r="Q31" i="12"/>
  <c r="R31" i="12"/>
  <c r="S31" i="12"/>
  <c r="T31" i="12"/>
  <c r="U31" i="12"/>
  <c r="M32" i="12"/>
  <c r="N32" i="12"/>
  <c r="O32" i="12"/>
  <c r="P32" i="12"/>
  <c r="Q32" i="12"/>
  <c r="R32" i="12"/>
  <c r="S32" i="12"/>
  <c r="T32" i="12"/>
  <c r="U32" i="12"/>
  <c r="M33" i="12"/>
  <c r="N33" i="12"/>
  <c r="O33" i="12"/>
  <c r="P33" i="12"/>
  <c r="Q33" i="12"/>
  <c r="R33" i="12"/>
  <c r="S33" i="12"/>
  <c r="T33" i="12"/>
  <c r="U33" i="12"/>
  <c r="M34" i="12"/>
  <c r="N34" i="12"/>
  <c r="O34" i="12"/>
  <c r="P34" i="12"/>
  <c r="Q34" i="12"/>
  <c r="R34" i="12"/>
  <c r="S34" i="12"/>
  <c r="T34" i="12"/>
  <c r="U34" i="12"/>
  <c r="M35" i="12"/>
  <c r="N35" i="12"/>
  <c r="O35" i="12"/>
  <c r="P35" i="12"/>
  <c r="Q35" i="12"/>
  <c r="R35" i="12"/>
  <c r="S35" i="12"/>
  <c r="T35" i="12"/>
  <c r="U35" i="12"/>
  <c r="M36" i="12"/>
  <c r="N36" i="12"/>
  <c r="O36" i="12"/>
  <c r="P36" i="12"/>
  <c r="Q36" i="12"/>
  <c r="R36" i="12"/>
  <c r="S36" i="12"/>
  <c r="T36" i="12"/>
  <c r="U36" i="12"/>
  <c r="M37" i="12"/>
  <c r="N37" i="12"/>
  <c r="O37" i="12"/>
  <c r="P37" i="12"/>
  <c r="Q37" i="12"/>
  <c r="R37" i="12"/>
  <c r="S37" i="12"/>
  <c r="T37" i="12"/>
  <c r="U37" i="12"/>
  <c r="M38" i="12"/>
  <c r="N38" i="12"/>
  <c r="O38" i="12"/>
  <c r="P38" i="12"/>
  <c r="Q38" i="12"/>
  <c r="R38" i="12"/>
  <c r="S38" i="12"/>
  <c r="T38" i="12"/>
  <c r="U38" i="12"/>
  <c r="M39" i="12"/>
  <c r="N39" i="12"/>
  <c r="O39" i="12"/>
  <c r="P39" i="12"/>
  <c r="Q39" i="12"/>
  <c r="R39" i="12"/>
  <c r="S39" i="12"/>
  <c r="T39" i="12"/>
  <c r="U39" i="12"/>
  <c r="M7" i="12"/>
  <c r="N7" i="12"/>
  <c r="O7" i="12"/>
  <c r="P7" i="12"/>
  <c r="Q7" i="12"/>
  <c r="R7" i="12"/>
  <c r="S7" i="12"/>
  <c r="T7" i="12"/>
  <c r="U7" i="12"/>
  <c r="M8" i="12"/>
  <c r="N8" i="12"/>
  <c r="O8" i="12"/>
  <c r="P8" i="12"/>
  <c r="Q8" i="12"/>
  <c r="R8" i="12"/>
  <c r="S8" i="12"/>
  <c r="T8" i="12"/>
  <c r="U8" i="12"/>
  <c r="M9" i="12"/>
  <c r="N9" i="12"/>
  <c r="O9" i="12"/>
  <c r="P9" i="12"/>
  <c r="Q9" i="12"/>
  <c r="R9" i="12"/>
  <c r="S9" i="12"/>
  <c r="T9" i="12"/>
  <c r="U9" i="12"/>
  <c r="M10" i="12"/>
  <c r="N10" i="12"/>
  <c r="O10" i="12"/>
  <c r="P10" i="12"/>
  <c r="Q10" i="12"/>
  <c r="R10" i="12"/>
  <c r="S10" i="12"/>
  <c r="T10" i="12"/>
  <c r="U10" i="12"/>
  <c r="M11" i="12"/>
  <c r="N11" i="12"/>
  <c r="O11" i="12"/>
  <c r="P11" i="12"/>
  <c r="Q11" i="12"/>
  <c r="R11" i="12"/>
  <c r="S11" i="12"/>
  <c r="T11" i="12"/>
  <c r="U11" i="12"/>
  <c r="M12" i="12"/>
  <c r="N12" i="12"/>
  <c r="O12" i="12"/>
  <c r="P12" i="12"/>
  <c r="Q12" i="12"/>
  <c r="R12" i="12"/>
  <c r="S12" i="12"/>
  <c r="T12" i="12"/>
  <c r="U12" i="12"/>
  <c r="M13" i="12"/>
  <c r="N13" i="12"/>
  <c r="O13" i="12"/>
  <c r="P13" i="12"/>
  <c r="Q13" i="12"/>
  <c r="R13" i="12"/>
  <c r="S13" i="12"/>
  <c r="T13" i="12"/>
  <c r="U13" i="12"/>
  <c r="M14" i="12"/>
  <c r="N14" i="12"/>
  <c r="O14" i="12"/>
  <c r="P14" i="12"/>
  <c r="Q14" i="12"/>
  <c r="R14" i="12"/>
  <c r="S14" i="12"/>
  <c r="T14" i="12"/>
  <c r="U14" i="12"/>
  <c r="M15" i="12"/>
  <c r="N15" i="12"/>
  <c r="O15" i="12"/>
  <c r="P15" i="12"/>
  <c r="Q15" i="12"/>
  <c r="R15" i="12"/>
  <c r="S15" i="12"/>
  <c r="T15" i="12"/>
  <c r="U15" i="12"/>
  <c r="N6" i="12"/>
  <c r="O6" i="12"/>
  <c r="P6" i="12"/>
  <c r="Q6" i="12"/>
  <c r="R6" i="12"/>
  <c r="S6" i="12"/>
  <c r="T6" i="12"/>
  <c r="U6" i="12"/>
  <c r="N30" i="12"/>
  <c r="O30" i="12"/>
  <c r="P30" i="12"/>
  <c r="Q30" i="12"/>
  <c r="R30" i="12"/>
  <c r="S30" i="12"/>
  <c r="T30" i="12"/>
  <c r="U30" i="12"/>
  <c r="M30" i="12"/>
  <c r="M6" i="12"/>
  <c r="M31" i="11"/>
  <c r="N31" i="11"/>
  <c r="O31" i="11"/>
  <c r="P31" i="11"/>
  <c r="Q31" i="11"/>
  <c r="R31" i="11"/>
  <c r="S31" i="11"/>
  <c r="T31" i="11"/>
  <c r="U31" i="11"/>
  <c r="M32" i="11"/>
  <c r="N32" i="11"/>
  <c r="O32" i="11"/>
  <c r="P32" i="11"/>
  <c r="Q32" i="11"/>
  <c r="R32" i="11"/>
  <c r="S32" i="11"/>
  <c r="T32" i="11"/>
  <c r="U32" i="11"/>
  <c r="M33" i="11"/>
  <c r="N33" i="11"/>
  <c r="O33" i="11"/>
  <c r="P33" i="11"/>
  <c r="Q33" i="11"/>
  <c r="R33" i="11"/>
  <c r="S33" i="11"/>
  <c r="T33" i="11"/>
  <c r="U33" i="11"/>
  <c r="M34" i="11"/>
  <c r="N34" i="11"/>
  <c r="O34" i="11"/>
  <c r="P34" i="11"/>
  <c r="Q34" i="11"/>
  <c r="R34" i="11"/>
  <c r="S34" i="11"/>
  <c r="T34" i="11"/>
  <c r="U34" i="11"/>
  <c r="M35" i="11"/>
  <c r="N35" i="11"/>
  <c r="O35" i="11"/>
  <c r="P35" i="11"/>
  <c r="Q35" i="11"/>
  <c r="R35" i="11"/>
  <c r="S35" i="11"/>
  <c r="T35" i="11"/>
  <c r="U35" i="11"/>
  <c r="M36" i="11"/>
  <c r="N36" i="11"/>
  <c r="O36" i="11"/>
  <c r="P36" i="11"/>
  <c r="Q36" i="11"/>
  <c r="R36" i="11"/>
  <c r="S36" i="11"/>
  <c r="T36" i="11"/>
  <c r="U36" i="11"/>
  <c r="M37" i="11"/>
  <c r="N37" i="11"/>
  <c r="O37" i="11"/>
  <c r="P37" i="11"/>
  <c r="Q37" i="11"/>
  <c r="R37" i="11"/>
  <c r="S37" i="11"/>
  <c r="T37" i="11"/>
  <c r="U37" i="11"/>
  <c r="M38" i="11"/>
  <c r="N38" i="11"/>
  <c r="O38" i="11"/>
  <c r="P38" i="11"/>
  <c r="Q38" i="11"/>
  <c r="R38" i="11"/>
  <c r="S38" i="11"/>
  <c r="T38" i="11"/>
  <c r="U38" i="11"/>
  <c r="M39" i="11"/>
  <c r="N39" i="11"/>
  <c r="O39" i="11"/>
  <c r="P39" i="11"/>
  <c r="Q39" i="11"/>
  <c r="R39" i="11"/>
  <c r="S39" i="11"/>
  <c r="T39" i="11"/>
  <c r="U39" i="11"/>
  <c r="N30" i="11"/>
  <c r="O30" i="11"/>
  <c r="P30" i="11"/>
  <c r="Q30" i="11"/>
  <c r="R30" i="11"/>
  <c r="S30" i="11"/>
  <c r="T30" i="11"/>
  <c r="U30" i="11"/>
  <c r="M30" i="11"/>
  <c r="M7" i="11"/>
  <c r="N7" i="11"/>
  <c r="O7" i="11"/>
  <c r="P7" i="11"/>
  <c r="Q7" i="11"/>
  <c r="R7" i="11"/>
  <c r="S7" i="11"/>
  <c r="T7" i="11"/>
  <c r="U7" i="11"/>
  <c r="M8" i="11"/>
  <c r="N8" i="11"/>
  <c r="O8" i="11"/>
  <c r="P8" i="11"/>
  <c r="Q8" i="11"/>
  <c r="R8" i="11"/>
  <c r="S8" i="11"/>
  <c r="T8" i="11"/>
  <c r="U8" i="11"/>
  <c r="M9" i="11"/>
  <c r="N9" i="11"/>
  <c r="O9" i="11"/>
  <c r="P9" i="11"/>
  <c r="Q9" i="11"/>
  <c r="R9" i="11"/>
  <c r="S9" i="11"/>
  <c r="T9" i="11"/>
  <c r="U9" i="11"/>
  <c r="M10" i="11"/>
  <c r="N10" i="11"/>
  <c r="O10" i="11"/>
  <c r="P10" i="11"/>
  <c r="Q10" i="11"/>
  <c r="R10" i="11"/>
  <c r="S10" i="11"/>
  <c r="T10" i="11"/>
  <c r="U10" i="11"/>
  <c r="M11" i="11"/>
  <c r="N11" i="11"/>
  <c r="O11" i="11"/>
  <c r="P11" i="11"/>
  <c r="Q11" i="11"/>
  <c r="R11" i="11"/>
  <c r="S11" i="11"/>
  <c r="T11" i="11"/>
  <c r="U11" i="11"/>
  <c r="M12" i="11"/>
  <c r="N12" i="11"/>
  <c r="O12" i="11"/>
  <c r="P12" i="11"/>
  <c r="Q12" i="11"/>
  <c r="R12" i="11"/>
  <c r="S12" i="11"/>
  <c r="T12" i="11"/>
  <c r="U12" i="11"/>
  <c r="M13" i="11"/>
  <c r="N13" i="11"/>
  <c r="O13" i="11"/>
  <c r="P13" i="11"/>
  <c r="Q13" i="11"/>
  <c r="R13" i="11"/>
  <c r="S13" i="11"/>
  <c r="T13" i="11"/>
  <c r="U13" i="11"/>
  <c r="M14" i="11"/>
  <c r="N14" i="11"/>
  <c r="O14" i="11"/>
  <c r="P14" i="11"/>
  <c r="Q14" i="11"/>
  <c r="R14" i="11"/>
  <c r="S14" i="11"/>
  <c r="T14" i="11"/>
  <c r="U14" i="11"/>
  <c r="M15" i="11"/>
  <c r="N15" i="11"/>
  <c r="O15" i="11"/>
  <c r="P15" i="11"/>
  <c r="Q15" i="11"/>
  <c r="R15" i="11"/>
  <c r="S15" i="11"/>
  <c r="T15" i="11"/>
  <c r="U15" i="11"/>
  <c r="U6" i="11"/>
  <c r="N6" i="11"/>
  <c r="O6" i="11"/>
  <c r="P6" i="11"/>
  <c r="Q6" i="11"/>
  <c r="R6" i="11"/>
  <c r="S6" i="11"/>
  <c r="T6" i="11"/>
  <c r="M6" i="11"/>
  <c r="D43" i="12"/>
  <c r="E43" i="12" s="1"/>
  <c r="F43" i="12" s="1"/>
  <c r="G43" i="12" s="1"/>
  <c r="H43" i="12" s="1"/>
  <c r="I43" i="12" s="1"/>
  <c r="J43" i="12" s="1"/>
  <c r="K43" i="12" s="1"/>
  <c r="B43" i="12"/>
  <c r="C43" i="12" s="1"/>
  <c r="D19" i="12"/>
  <c r="E19" i="12"/>
  <c r="F19" i="12"/>
  <c r="G19" i="12"/>
  <c r="H19" i="12" s="1"/>
  <c r="I19" i="12" s="1"/>
  <c r="J19" i="12" s="1"/>
  <c r="K19" i="12" s="1"/>
  <c r="C19" i="12"/>
  <c r="D43" i="11"/>
  <c r="E43" i="11" s="1"/>
  <c r="F43" i="11" s="1"/>
  <c r="G43" i="11" s="1"/>
  <c r="H43" i="11" s="1"/>
  <c r="I43" i="11" s="1"/>
  <c r="J43" i="11" s="1"/>
  <c r="K43" i="11" s="1"/>
  <c r="C43" i="11"/>
  <c r="D19" i="11"/>
  <c r="E19" i="11" s="1"/>
  <c r="F19" i="11" s="1"/>
  <c r="G19" i="11" s="1"/>
  <c r="H19" i="11" s="1"/>
  <c r="I19" i="11" s="1"/>
  <c r="J19" i="11" s="1"/>
  <c r="K19" i="11" s="1"/>
  <c r="C19" i="11"/>
  <c r="B19" i="12"/>
  <c r="B43" i="11"/>
  <c r="B19" i="11"/>
  <c r="C29" i="12"/>
  <c r="D29" i="12" s="1"/>
  <c r="E29" i="12" s="1"/>
  <c r="F29" i="12" s="1"/>
  <c r="G29" i="12" s="1"/>
  <c r="H29" i="12" s="1"/>
  <c r="I29" i="12" s="1"/>
  <c r="J29" i="12" s="1"/>
  <c r="K29" i="12" s="1"/>
  <c r="C29" i="11"/>
  <c r="D29" i="11" s="1"/>
  <c r="E29" i="11" s="1"/>
  <c r="F29" i="11" s="1"/>
  <c r="G29" i="11" s="1"/>
  <c r="H29" i="11" s="1"/>
  <c r="I29" i="11" s="1"/>
  <c r="J29" i="11" s="1"/>
  <c r="K29" i="11" s="1"/>
  <c r="D5" i="12"/>
  <c r="E5" i="12" s="1"/>
  <c r="F5" i="12" s="1"/>
  <c r="G5" i="12" s="1"/>
  <c r="H5" i="12" s="1"/>
  <c r="I5" i="12" s="1"/>
  <c r="J5" i="12" s="1"/>
  <c r="K5" i="12" s="1"/>
  <c r="C5" i="12"/>
  <c r="C5" i="11"/>
  <c r="D5" i="11" s="1"/>
  <c r="E5" i="11" s="1"/>
  <c r="F5" i="11" s="1"/>
  <c r="G5" i="11" s="1"/>
  <c r="H5" i="11" s="1"/>
  <c r="I5" i="11" s="1"/>
  <c r="J5" i="11" s="1"/>
  <c r="K5" i="11" s="1"/>
  <c r="C19" i="6" l="1"/>
  <c r="D19" i="6" s="1"/>
  <c r="E19" i="6" s="1"/>
  <c r="F19" i="6" s="1"/>
  <c r="G19" i="6" s="1"/>
  <c r="H19" i="6" s="1"/>
  <c r="I19" i="6" s="1"/>
  <c r="J19" i="6" s="1"/>
  <c r="K19" i="6" s="1"/>
  <c r="C10" i="6"/>
  <c r="D10" i="6" s="1"/>
  <c r="E10" i="6" s="1"/>
  <c r="F10" i="6" s="1"/>
  <c r="G10" i="6" s="1"/>
  <c r="H10" i="6" s="1"/>
  <c r="I10" i="6" s="1"/>
  <c r="J10" i="6" s="1"/>
  <c r="K10" i="6" s="1"/>
  <c r="S69" i="5" l="1"/>
  <c r="S43" i="5"/>
  <c r="S19" i="5"/>
  <c r="R67" i="4"/>
  <c r="R42" i="4"/>
  <c r="R19" i="4"/>
  <c r="S68" i="2"/>
  <c r="S43" i="2"/>
  <c r="S19" i="2"/>
  <c r="S44" i="1"/>
  <c r="S63" i="1"/>
  <c r="S19" i="1"/>
  <c r="R66" i="3"/>
  <c r="R43" i="3"/>
  <c r="R19" i="3"/>
  <c r="Q66" i="3"/>
  <c r="Q43" i="3"/>
  <c r="P66" i="3"/>
  <c r="P43" i="3"/>
  <c r="O66" i="3"/>
  <c r="O43" i="3"/>
  <c r="N66" i="3"/>
  <c r="N43" i="3"/>
  <c r="Q19" i="3"/>
  <c r="P19" i="3"/>
  <c r="O19" i="3"/>
  <c r="N19" i="3"/>
  <c r="R68" i="2"/>
  <c r="Q68" i="2"/>
  <c r="P68" i="2"/>
  <c r="O68" i="2"/>
  <c r="R43" i="2"/>
  <c r="Q43" i="2"/>
  <c r="P43" i="2"/>
  <c r="O43" i="2"/>
  <c r="R19" i="2"/>
  <c r="Q19" i="2"/>
  <c r="P19" i="2"/>
  <c r="O19" i="2"/>
  <c r="C46" i="2"/>
  <c r="D46" i="2"/>
  <c r="E46" i="2"/>
  <c r="F46" i="2"/>
  <c r="G46" i="2"/>
  <c r="H46" i="2"/>
  <c r="I46" i="2"/>
  <c r="J46" i="2"/>
  <c r="K46" i="2"/>
  <c r="C71" i="2"/>
  <c r="D71" i="2"/>
  <c r="E71" i="2"/>
  <c r="F71" i="2"/>
  <c r="G71" i="2"/>
  <c r="H71" i="2"/>
  <c r="I71" i="2"/>
  <c r="J71" i="2"/>
  <c r="K71" i="2"/>
  <c r="B71" i="2"/>
  <c r="B46" i="2"/>
  <c r="C22" i="2"/>
  <c r="D22" i="2"/>
  <c r="E22" i="2"/>
  <c r="F22" i="2"/>
  <c r="G22" i="2"/>
  <c r="H22" i="2"/>
  <c r="I22" i="2"/>
  <c r="J22" i="2"/>
  <c r="K22" i="2"/>
  <c r="B22" i="2"/>
  <c r="C69" i="3"/>
  <c r="D69" i="3"/>
  <c r="E69" i="3"/>
  <c r="F69" i="3"/>
  <c r="G69" i="3"/>
  <c r="H69" i="3"/>
  <c r="I69" i="3"/>
  <c r="J69" i="3"/>
  <c r="K69" i="3"/>
  <c r="B69" i="3"/>
  <c r="C46" i="3"/>
  <c r="D46" i="3"/>
  <c r="E46" i="3"/>
  <c r="F46" i="3"/>
  <c r="G46" i="3"/>
  <c r="H46" i="3"/>
  <c r="I46" i="3"/>
  <c r="J46" i="3"/>
  <c r="K46" i="3"/>
  <c r="B46" i="3"/>
  <c r="C22" i="3"/>
  <c r="D22" i="3"/>
  <c r="E22" i="3"/>
  <c r="F22" i="3"/>
  <c r="G22" i="3"/>
  <c r="H22" i="3"/>
  <c r="I22" i="3"/>
  <c r="J22" i="3"/>
  <c r="K22" i="3"/>
  <c r="B22" i="3"/>
  <c r="R63" i="1"/>
  <c r="R44" i="1"/>
  <c r="R19" i="1"/>
  <c r="Q63" i="1"/>
  <c r="Q44" i="1"/>
  <c r="Q19" i="1"/>
  <c r="P63" i="1"/>
  <c r="P44" i="1"/>
  <c r="P19" i="1"/>
  <c r="O44" i="1"/>
  <c r="O63" i="1"/>
  <c r="O19" i="1"/>
  <c r="C46" i="1"/>
  <c r="D46" i="1"/>
  <c r="E46" i="1"/>
  <c r="F46" i="1"/>
  <c r="G46" i="1"/>
  <c r="H46" i="1"/>
  <c r="I46" i="1"/>
  <c r="J46" i="1"/>
  <c r="K46" i="1"/>
  <c r="C66" i="1"/>
  <c r="D66" i="1"/>
  <c r="E66" i="1"/>
  <c r="F66" i="1"/>
  <c r="G66" i="1"/>
  <c r="H66" i="1"/>
  <c r="I66" i="1"/>
  <c r="J66" i="1"/>
  <c r="K66" i="1"/>
  <c r="B66" i="1"/>
  <c r="B46" i="1"/>
  <c r="C22" i="1"/>
  <c r="D22" i="1"/>
  <c r="E22" i="1"/>
  <c r="F22" i="1"/>
  <c r="G22" i="1"/>
  <c r="H22" i="1"/>
  <c r="I22" i="1"/>
  <c r="J22" i="1"/>
  <c r="K22" i="1"/>
  <c r="B22" i="1"/>
  <c r="C65" i="1"/>
  <c r="D65" i="1"/>
  <c r="E65" i="1"/>
  <c r="F65" i="1"/>
  <c r="G65" i="1"/>
  <c r="H65" i="1"/>
  <c r="I65" i="1"/>
  <c r="J65" i="1"/>
  <c r="K65" i="1"/>
  <c r="B65" i="1"/>
  <c r="C45" i="1"/>
  <c r="D45" i="1"/>
  <c r="E45" i="1"/>
  <c r="F45" i="1"/>
  <c r="G45" i="1"/>
  <c r="H45" i="1"/>
  <c r="I45" i="1"/>
  <c r="J45" i="1"/>
  <c r="K45" i="1"/>
  <c r="B45" i="1"/>
  <c r="C21" i="1"/>
  <c r="D21" i="1"/>
  <c r="E21" i="1"/>
  <c r="F21" i="1"/>
  <c r="G21" i="1"/>
  <c r="H21" i="1"/>
  <c r="I21" i="1"/>
  <c r="J21" i="1"/>
  <c r="K21" i="1"/>
  <c r="B21" i="1"/>
  <c r="AQ52" i="1"/>
  <c r="AR52" i="1"/>
  <c r="AS52" i="1"/>
  <c r="AT52" i="1"/>
  <c r="AU52" i="1"/>
  <c r="AV52" i="1"/>
  <c r="AW52" i="1"/>
  <c r="AX52" i="1"/>
  <c r="AY52" i="1"/>
  <c r="AZ52" i="1"/>
  <c r="AQ53" i="1"/>
  <c r="AR53" i="1"/>
  <c r="AS53" i="1"/>
  <c r="AT53" i="1"/>
  <c r="AU53" i="1"/>
  <c r="AV53" i="1"/>
  <c r="AW53" i="1"/>
  <c r="AX53" i="1"/>
  <c r="AY53" i="1"/>
  <c r="AZ53" i="1"/>
  <c r="AQ54" i="1"/>
  <c r="AR54" i="1"/>
  <c r="AS54" i="1"/>
  <c r="AT54" i="1"/>
  <c r="AU54" i="1"/>
  <c r="AV54" i="1"/>
  <c r="AW54" i="1"/>
  <c r="AX54" i="1"/>
  <c r="AY54" i="1"/>
  <c r="AZ54" i="1"/>
  <c r="AQ55" i="1"/>
  <c r="AR55" i="1"/>
  <c r="AS55" i="1"/>
  <c r="AT55" i="1"/>
  <c r="AU55" i="1"/>
  <c r="AV55" i="1"/>
  <c r="AW55" i="1"/>
  <c r="AX55" i="1"/>
  <c r="AY55" i="1"/>
  <c r="AZ55" i="1"/>
  <c r="AQ56" i="1"/>
  <c r="AR56" i="1"/>
  <c r="AS56" i="1"/>
  <c r="AT56" i="1"/>
  <c r="AU56" i="1"/>
  <c r="AV56" i="1"/>
  <c r="AW56" i="1"/>
  <c r="AX56" i="1"/>
  <c r="AY56" i="1"/>
  <c r="AZ56" i="1"/>
  <c r="AQ57" i="1"/>
  <c r="AR57" i="1"/>
  <c r="AS57" i="1"/>
  <c r="AT57" i="1"/>
  <c r="AU57" i="1"/>
  <c r="AV57" i="1"/>
  <c r="AW57" i="1"/>
  <c r="AX57" i="1"/>
  <c r="AY57" i="1"/>
  <c r="AZ57" i="1"/>
  <c r="AQ58" i="1"/>
  <c r="AR58" i="1"/>
  <c r="AS58" i="1"/>
  <c r="AT58" i="1"/>
  <c r="AU58" i="1"/>
  <c r="AV58" i="1"/>
  <c r="AW58" i="1"/>
  <c r="AX58" i="1"/>
  <c r="AY58" i="1"/>
  <c r="AZ58" i="1"/>
  <c r="AQ59" i="1"/>
  <c r="AR59" i="1"/>
  <c r="AS59" i="1"/>
  <c r="AT59" i="1"/>
  <c r="AU59" i="1"/>
  <c r="AV59" i="1"/>
  <c r="AW59" i="1"/>
  <c r="AX59" i="1"/>
  <c r="AY59" i="1"/>
  <c r="AZ59" i="1"/>
  <c r="AQ60" i="1"/>
  <c r="AR60" i="1"/>
  <c r="AS60" i="1"/>
  <c r="AT60" i="1"/>
  <c r="AU60" i="1"/>
  <c r="AV60" i="1"/>
  <c r="AW60" i="1"/>
  <c r="AX60" i="1"/>
  <c r="AY60" i="1"/>
  <c r="AZ60" i="1"/>
  <c r="AR51" i="1"/>
  <c r="AS51" i="1"/>
  <c r="AT51" i="1"/>
  <c r="AU51" i="1"/>
  <c r="AV51" i="1"/>
  <c r="AW51" i="1"/>
  <c r="AX51" i="1"/>
  <c r="AY51" i="1"/>
  <c r="AZ51" i="1"/>
  <c r="AQ32" i="1"/>
  <c r="AR32" i="1"/>
  <c r="AS32" i="1"/>
  <c r="AT32" i="1"/>
  <c r="AU32" i="1"/>
  <c r="AV32" i="1"/>
  <c r="AW32" i="1"/>
  <c r="AX32" i="1"/>
  <c r="AY32" i="1"/>
  <c r="AZ32" i="1"/>
  <c r="AQ33" i="1"/>
  <c r="AR33" i="1"/>
  <c r="AS33" i="1"/>
  <c r="AT33" i="1"/>
  <c r="AU33" i="1"/>
  <c r="AV33" i="1"/>
  <c r="AW33" i="1"/>
  <c r="AX33" i="1"/>
  <c r="AY33" i="1"/>
  <c r="AZ33" i="1"/>
  <c r="AQ34" i="1"/>
  <c r="AR34" i="1"/>
  <c r="AS34" i="1"/>
  <c r="AT34" i="1"/>
  <c r="AU34" i="1"/>
  <c r="AV34" i="1"/>
  <c r="AW34" i="1"/>
  <c r="AX34" i="1"/>
  <c r="AY34" i="1"/>
  <c r="AZ34" i="1"/>
  <c r="AQ35" i="1"/>
  <c r="AR35" i="1"/>
  <c r="AS35" i="1"/>
  <c r="AT35" i="1"/>
  <c r="AU35" i="1"/>
  <c r="AV35" i="1"/>
  <c r="AW35" i="1"/>
  <c r="AX35" i="1"/>
  <c r="AY35" i="1"/>
  <c r="AZ35" i="1"/>
  <c r="AQ36" i="1"/>
  <c r="AR36" i="1"/>
  <c r="AS36" i="1"/>
  <c r="AT36" i="1"/>
  <c r="AU36" i="1"/>
  <c r="AV36" i="1"/>
  <c r="AW36" i="1"/>
  <c r="AX36" i="1"/>
  <c r="AY36" i="1"/>
  <c r="AZ36" i="1"/>
  <c r="AQ37" i="1"/>
  <c r="AR37" i="1"/>
  <c r="AS37" i="1"/>
  <c r="AT37" i="1"/>
  <c r="AU37" i="1"/>
  <c r="AV37" i="1"/>
  <c r="AW37" i="1"/>
  <c r="AX37" i="1"/>
  <c r="AY37" i="1"/>
  <c r="AZ37" i="1"/>
  <c r="AQ38" i="1"/>
  <c r="AR38" i="1"/>
  <c r="AS38" i="1"/>
  <c r="AT38" i="1"/>
  <c r="AU38" i="1"/>
  <c r="AV38" i="1"/>
  <c r="AW38" i="1"/>
  <c r="AX38" i="1"/>
  <c r="AY38" i="1"/>
  <c r="AZ38" i="1"/>
  <c r="AQ39" i="1"/>
  <c r="AR39" i="1"/>
  <c r="AS39" i="1"/>
  <c r="AT39" i="1"/>
  <c r="AU39" i="1"/>
  <c r="AV39" i="1"/>
  <c r="AW39" i="1"/>
  <c r="AX39" i="1"/>
  <c r="AY39" i="1"/>
  <c r="AZ39" i="1"/>
  <c r="AQ40" i="1"/>
  <c r="AR40" i="1"/>
  <c r="AS40" i="1"/>
  <c r="AT40" i="1"/>
  <c r="AU40" i="1"/>
  <c r="AV40" i="1"/>
  <c r="AW40" i="1"/>
  <c r="AX40" i="1"/>
  <c r="AY40" i="1"/>
  <c r="AZ40" i="1"/>
  <c r="AR31" i="1"/>
  <c r="AS31" i="1"/>
  <c r="AT31" i="1"/>
  <c r="AU31" i="1"/>
  <c r="AV31" i="1"/>
  <c r="AW31" i="1"/>
  <c r="AX31" i="1"/>
  <c r="AY31" i="1"/>
  <c r="AZ31" i="1"/>
  <c r="AQ51" i="1"/>
  <c r="AQ31" i="1"/>
  <c r="AQ8" i="1"/>
  <c r="AR8" i="1"/>
  <c r="AS8" i="1"/>
  <c r="AT8" i="1"/>
  <c r="AU8" i="1"/>
  <c r="AV8" i="1"/>
  <c r="AW8" i="1"/>
  <c r="AX8" i="1"/>
  <c r="AY8" i="1"/>
  <c r="AZ8" i="1"/>
  <c r="AQ9" i="1"/>
  <c r="AR9" i="1"/>
  <c r="AS9" i="1"/>
  <c r="AT9" i="1"/>
  <c r="AU9" i="1"/>
  <c r="AV9" i="1"/>
  <c r="AW9" i="1"/>
  <c r="AX9" i="1"/>
  <c r="AY9" i="1"/>
  <c r="AZ9" i="1"/>
  <c r="AQ10" i="1"/>
  <c r="AR10" i="1"/>
  <c r="AS10" i="1"/>
  <c r="AT10" i="1"/>
  <c r="AU10" i="1"/>
  <c r="AV10" i="1"/>
  <c r="AW10" i="1"/>
  <c r="AX10" i="1"/>
  <c r="AY10" i="1"/>
  <c r="AZ10" i="1"/>
  <c r="AQ11" i="1"/>
  <c r="AR11" i="1"/>
  <c r="AS11" i="1"/>
  <c r="AT11" i="1"/>
  <c r="AU11" i="1"/>
  <c r="AV11" i="1"/>
  <c r="AW11" i="1"/>
  <c r="AX11" i="1"/>
  <c r="AY11" i="1"/>
  <c r="AZ11" i="1"/>
  <c r="AQ12" i="1"/>
  <c r="AR12" i="1"/>
  <c r="AS12" i="1"/>
  <c r="AT12" i="1"/>
  <c r="AU12" i="1"/>
  <c r="AV12" i="1"/>
  <c r="AW12" i="1"/>
  <c r="AX12" i="1"/>
  <c r="AY12" i="1"/>
  <c r="AZ12" i="1"/>
  <c r="AQ13" i="1"/>
  <c r="AR13" i="1"/>
  <c r="AS13" i="1"/>
  <c r="AT13" i="1"/>
  <c r="AU13" i="1"/>
  <c r="AV13" i="1"/>
  <c r="AW13" i="1"/>
  <c r="AX13" i="1"/>
  <c r="AY13" i="1"/>
  <c r="AZ13" i="1"/>
  <c r="AQ14" i="1"/>
  <c r="AR14" i="1"/>
  <c r="AS14" i="1"/>
  <c r="AT14" i="1"/>
  <c r="AU14" i="1"/>
  <c r="AV14" i="1"/>
  <c r="AW14" i="1"/>
  <c r="AX14" i="1"/>
  <c r="AY14" i="1"/>
  <c r="AZ14" i="1"/>
  <c r="AQ15" i="1"/>
  <c r="AR15" i="1"/>
  <c r="AS15" i="1"/>
  <c r="AT15" i="1"/>
  <c r="AU15" i="1"/>
  <c r="AV15" i="1"/>
  <c r="AW15" i="1"/>
  <c r="AX15" i="1"/>
  <c r="AY15" i="1"/>
  <c r="AZ15" i="1"/>
  <c r="AQ16" i="1"/>
  <c r="AR16" i="1"/>
  <c r="AS16" i="1"/>
  <c r="AT16" i="1"/>
  <c r="AU16" i="1"/>
  <c r="AV16" i="1"/>
  <c r="AW16" i="1"/>
  <c r="AX16" i="1"/>
  <c r="AY16" i="1"/>
  <c r="AZ16" i="1"/>
  <c r="AZ7" i="1"/>
  <c r="AR7" i="1"/>
  <c r="AS7" i="1"/>
  <c r="AT7" i="1"/>
  <c r="AU7" i="1"/>
  <c r="AV7" i="1"/>
  <c r="AW7" i="1"/>
  <c r="AX7" i="1"/>
  <c r="AY7" i="1"/>
  <c r="AQ7" i="1"/>
  <c r="Q67" i="4"/>
  <c r="P67" i="4"/>
  <c r="O67" i="4"/>
  <c r="N67" i="4"/>
  <c r="Q42" i="4"/>
  <c r="P42" i="4"/>
  <c r="O42" i="4"/>
  <c r="N42" i="4"/>
  <c r="Q19" i="4"/>
  <c r="C45" i="4"/>
  <c r="D45" i="4"/>
  <c r="E45" i="4"/>
  <c r="F45" i="4"/>
  <c r="G45" i="4"/>
  <c r="H45" i="4"/>
  <c r="I45" i="4"/>
  <c r="J45" i="4"/>
  <c r="K45" i="4"/>
  <c r="C70" i="4"/>
  <c r="D70" i="4"/>
  <c r="E70" i="4"/>
  <c r="F70" i="4"/>
  <c r="G70" i="4"/>
  <c r="H70" i="4"/>
  <c r="I70" i="4"/>
  <c r="J70" i="4"/>
  <c r="K70" i="4"/>
  <c r="B70" i="4"/>
  <c r="B45" i="4"/>
  <c r="C22" i="4"/>
  <c r="D22" i="4"/>
  <c r="E22" i="4"/>
  <c r="F22" i="4"/>
  <c r="G22" i="4"/>
  <c r="H22" i="4"/>
  <c r="I22" i="4"/>
  <c r="J22" i="4"/>
  <c r="K22" i="4"/>
  <c r="B22" i="4"/>
  <c r="P19" i="4"/>
  <c r="O19" i="4"/>
  <c r="N19" i="4"/>
  <c r="R69" i="5"/>
  <c r="R19" i="5"/>
  <c r="Q69" i="5"/>
  <c r="Q19" i="5"/>
  <c r="P69" i="5"/>
  <c r="P19" i="5"/>
  <c r="O69" i="5"/>
  <c r="O19" i="5"/>
  <c r="R43" i="5"/>
  <c r="Q43" i="5"/>
  <c r="P43" i="5"/>
  <c r="O43" i="5"/>
  <c r="C71" i="5"/>
  <c r="D71" i="5"/>
  <c r="E71" i="5"/>
  <c r="F71" i="5"/>
  <c r="G71" i="5"/>
  <c r="H71" i="5"/>
  <c r="I71" i="5"/>
  <c r="J71" i="5"/>
  <c r="K71" i="5"/>
  <c r="B71" i="5"/>
  <c r="C46" i="5"/>
  <c r="D46" i="5"/>
  <c r="E46" i="5"/>
  <c r="F46" i="5"/>
  <c r="G46" i="5"/>
  <c r="H46" i="5"/>
  <c r="I46" i="5"/>
  <c r="J46" i="5"/>
  <c r="K46" i="5"/>
  <c r="B46" i="5"/>
  <c r="C22" i="5"/>
  <c r="D22" i="5"/>
  <c r="E22" i="5"/>
  <c r="F22" i="5"/>
  <c r="G22" i="5"/>
  <c r="H22" i="5"/>
  <c r="I22" i="5"/>
  <c r="J22" i="5"/>
  <c r="K22" i="5"/>
  <c r="B22" i="5"/>
  <c r="C69" i="2"/>
  <c r="D69" i="2"/>
  <c r="E69" i="2"/>
  <c r="F69" i="2"/>
  <c r="G69" i="2"/>
  <c r="H69" i="2"/>
  <c r="I69" i="2"/>
  <c r="J69" i="2"/>
  <c r="K69" i="2"/>
  <c r="B69" i="2"/>
  <c r="C44" i="2"/>
  <c r="D44" i="2"/>
  <c r="E44" i="2"/>
  <c r="F44" i="2"/>
  <c r="G44" i="2"/>
  <c r="H44" i="2"/>
  <c r="I44" i="2"/>
  <c r="J44" i="2"/>
  <c r="K44" i="2"/>
  <c r="B44" i="2"/>
  <c r="C20" i="2"/>
  <c r="D20" i="2"/>
  <c r="E20" i="2"/>
  <c r="F20" i="2"/>
  <c r="G20" i="2"/>
  <c r="H20" i="2"/>
  <c r="I20" i="2"/>
  <c r="J20" i="2"/>
  <c r="K20" i="2"/>
  <c r="B20" i="2"/>
  <c r="AO56" i="2"/>
  <c r="AP56" i="2"/>
  <c r="AQ56" i="2"/>
  <c r="AR56" i="2"/>
  <c r="AS56" i="2"/>
  <c r="AT56" i="2"/>
  <c r="AU56" i="2"/>
  <c r="AV56" i="2"/>
  <c r="AW56" i="2"/>
  <c r="AX56" i="2"/>
  <c r="AO57" i="2"/>
  <c r="AP57" i="2"/>
  <c r="AQ57" i="2"/>
  <c r="AR57" i="2"/>
  <c r="AS57" i="2"/>
  <c r="AT57" i="2"/>
  <c r="AU57" i="2"/>
  <c r="AV57" i="2"/>
  <c r="AW57" i="2"/>
  <c r="AX57" i="2"/>
  <c r="AO58" i="2"/>
  <c r="AP58" i="2"/>
  <c r="AQ58" i="2"/>
  <c r="AR58" i="2"/>
  <c r="AS58" i="2"/>
  <c r="AT58" i="2"/>
  <c r="AU58" i="2"/>
  <c r="AV58" i="2"/>
  <c r="AW58" i="2"/>
  <c r="AX58" i="2"/>
  <c r="AO59" i="2"/>
  <c r="AP59" i="2"/>
  <c r="AQ59" i="2"/>
  <c r="AR59" i="2"/>
  <c r="AS59" i="2"/>
  <c r="AT59" i="2"/>
  <c r="AU59" i="2"/>
  <c r="AV59" i="2"/>
  <c r="AW59" i="2"/>
  <c r="AX59" i="2"/>
  <c r="AO60" i="2"/>
  <c r="AP60" i="2"/>
  <c r="AQ60" i="2"/>
  <c r="AR60" i="2"/>
  <c r="AS60" i="2"/>
  <c r="AT60" i="2"/>
  <c r="AU60" i="2"/>
  <c r="AV60" i="2"/>
  <c r="AW60" i="2"/>
  <c r="AX60" i="2"/>
  <c r="AO61" i="2"/>
  <c r="AP61" i="2"/>
  <c r="AQ61" i="2"/>
  <c r="AR61" i="2"/>
  <c r="AS61" i="2"/>
  <c r="AT61" i="2"/>
  <c r="AU61" i="2"/>
  <c r="AV61" i="2"/>
  <c r="AW61" i="2"/>
  <c r="AX61" i="2"/>
  <c r="AO62" i="2"/>
  <c r="AP62" i="2"/>
  <c r="AQ62" i="2"/>
  <c r="AR62" i="2"/>
  <c r="AS62" i="2"/>
  <c r="AT62" i="2"/>
  <c r="AU62" i="2"/>
  <c r="AV62" i="2"/>
  <c r="AW62" i="2"/>
  <c r="AX62" i="2"/>
  <c r="AO63" i="2"/>
  <c r="AP63" i="2"/>
  <c r="AQ63" i="2"/>
  <c r="AR63" i="2"/>
  <c r="AS63" i="2"/>
  <c r="AT63" i="2"/>
  <c r="AU63" i="2"/>
  <c r="AV63" i="2"/>
  <c r="AW63" i="2"/>
  <c r="AX63" i="2"/>
  <c r="AO64" i="2"/>
  <c r="AP64" i="2"/>
  <c r="AQ64" i="2"/>
  <c r="AR64" i="2"/>
  <c r="AS64" i="2"/>
  <c r="AT64" i="2"/>
  <c r="AU64" i="2"/>
  <c r="AV64" i="2"/>
  <c r="AW64" i="2"/>
  <c r="AX64" i="2"/>
  <c r="AP55" i="2"/>
  <c r="AQ55" i="2"/>
  <c r="AR55" i="2"/>
  <c r="AS55" i="2"/>
  <c r="AT55" i="2"/>
  <c r="AU55" i="2"/>
  <c r="AV55" i="2"/>
  <c r="AW55" i="2"/>
  <c r="AX55" i="2"/>
  <c r="AO55" i="2"/>
  <c r="AO31" i="2"/>
  <c r="AP31" i="2"/>
  <c r="AQ31" i="2"/>
  <c r="AR31" i="2"/>
  <c r="AS31" i="2"/>
  <c r="AT31" i="2"/>
  <c r="AU31" i="2"/>
  <c r="AV31" i="2"/>
  <c r="AW31" i="2"/>
  <c r="AX31" i="2"/>
  <c r="AO32" i="2"/>
  <c r="AP32" i="2"/>
  <c r="AQ32" i="2"/>
  <c r="AR32" i="2"/>
  <c r="AS32" i="2"/>
  <c r="AT32" i="2"/>
  <c r="AU32" i="2"/>
  <c r="AV32" i="2"/>
  <c r="AW32" i="2"/>
  <c r="AX32" i="2"/>
  <c r="AO33" i="2"/>
  <c r="AP33" i="2"/>
  <c r="AQ33" i="2"/>
  <c r="AR33" i="2"/>
  <c r="AS33" i="2"/>
  <c r="AT33" i="2"/>
  <c r="AU33" i="2"/>
  <c r="AV33" i="2"/>
  <c r="AW33" i="2"/>
  <c r="AX33" i="2"/>
  <c r="AO34" i="2"/>
  <c r="AP34" i="2"/>
  <c r="AQ34" i="2"/>
  <c r="AR34" i="2"/>
  <c r="AS34" i="2"/>
  <c r="AT34" i="2"/>
  <c r="AU34" i="2"/>
  <c r="AV34" i="2"/>
  <c r="AW34" i="2"/>
  <c r="AX34" i="2"/>
  <c r="AO35" i="2"/>
  <c r="AP35" i="2"/>
  <c r="AQ35" i="2"/>
  <c r="AR35" i="2"/>
  <c r="AS35" i="2"/>
  <c r="AT35" i="2"/>
  <c r="AU35" i="2"/>
  <c r="AV35" i="2"/>
  <c r="AW35" i="2"/>
  <c r="AX35" i="2"/>
  <c r="AO36" i="2"/>
  <c r="AP36" i="2"/>
  <c r="AQ36" i="2"/>
  <c r="AR36" i="2"/>
  <c r="AS36" i="2"/>
  <c r="AT36" i="2"/>
  <c r="AU36" i="2"/>
  <c r="AV36" i="2"/>
  <c r="AW36" i="2"/>
  <c r="AX36" i="2"/>
  <c r="AO37" i="2"/>
  <c r="AP37" i="2"/>
  <c r="AQ37" i="2"/>
  <c r="AR37" i="2"/>
  <c r="AS37" i="2"/>
  <c r="AT37" i="2"/>
  <c r="AU37" i="2"/>
  <c r="AV37" i="2"/>
  <c r="AW37" i="2"/>
  <c r="AX37" i="2"/>
  <c r="AO38" i="2"/>
  <c r="AP38" i="2"/>
  <c r="AQ38" i="2"/>
  <c r="AR38" i="2"/>
  <c r="AS38" i="2"/>
  <c r="AT38" i="2"/>
  <c r="AU38" i="2"/>
  <c r="AV38" i="2"/>
  <c r="AW38" i="2"/>
  <c r="AX38" i="2"/>
  <c r="AO39" i="2"/>
  <c r="AP39" i="2"/>
  <c r="AQ39" i="2"/>
  <c r="AR39" i="2"/>
  <c r="AS39" i="2"/>
  <c r="AT39" i="2"/>
  <c r="AU39" i="2"/>
  <c r="AV39" i="2"/>
  <c r="AW39" i="2"/>
  <c r="AX39" i="2"/>
  <c r="AP30" i="2"/>
  <c r="AQ30" i="2"/>
  <c r="AR30" i="2"/>
  <c r="AS30" i="2"/>
  <c r="AT30" i="2"/>
  <c r="AU30" i="2"/>
  <c r="AV30" i="2"/>
  <c r="AW30" i="2"/>
  <c r="AX30" i="2"/>
  <c r="AO30" i="2"/>
  <c r="AO7" i="2"/>
  <c r="AP7" i="2"/>
  <c r="AQ7" i="2"/>
  <c r="AR7" i="2"/>
  <c r="AS7" i="2"/>
  <c r="AT7" i="2"/>
  <c r="AU7" i="2"/>
  <c r="AV7" i="2"/>
  <c r="AW7" i="2"/>
  <c r="AX7" i="2"/>
  <c r="AO8" i="2"/>
  <c r="AP8" i="2"/>
  <c r="AQ8" i="2"/>
  <c r="AR8" i="2"/>
  <c r="AS8" i="2"/>
  <c r="AT8" i="2"/>
  <c r="AU8" i="2"/>
  <c r="AV8" i="2"/>
  <c r="AW8" i="2"/>
  <c r="AX8" i="2"/>
  <c r="AO9" i="2"/>
  <c r="AP9" i="2"/>
  <c r="AQ9" i="2"/>
  <c r="AR9" i="2"/>
  <c r="AS9" i="2"/>
  <c r="AT9" i="2"/>
  <c r="AU9" i="2"/>
  <c r="AV9" i="2"/>
  <c r="AW9" i="2"/>
  <c r="AX9" i="2"/>
  <c r="AO10" i="2"/>
  <c r="AP10" i="2"/>
  <c r="AQ10" i="2"/>
  <c r="AR10" i="2"/>
  <c r="AS10" i="2"/>
  <c r="AT10" i="2"/>
  <c r="AU10" i="2"/>
  <c r="AV10" i="2"/>
  <c r="AW10" i="2"/>
  <c r="AX10" i="2"/>
  <c r="AO11" i="2"/>
  <c r="AP11" i="2"/>
  <c r="AQ11" i="2"/>
  <c r="AR11" i="2"/>
  <c r="AS11" i="2"/>
  <c r="AT11" i="2"/>
  <c r="AU11" i="2"/>
  <c r="AV11" i="2"/>
  <c r="AW11" i="2"/>
  <c r="AX11" i="2"/>
  <c r="AO12" i="2"/>
  <c r="AP12" i="2"/>
  <c r="AQ12" i="2"/>
  <c r="AR12" i="2"/>
  <c r="AS12" i="2"/>
  <c r="AT12" i="2"/>
  <c r="AU12" i="2"/>
  <c r="AV12" i="2"/>
  <c r="AW12" i="2"/>
  <c r="AX12" i="2"/>
  <c r="AO13" i="2"/>
  <c r="AP13" i="2"/>
  <c r="AQ13" i="2"/>
  <c r="AR13" i="2"/>
  <c r="AS13" i="2"/>
  <c r="AT13" i="2"/>
  <c r="AU13" i="2"/>
  <c r="AV13" i="2"/>
  <c r="AW13" i="2"/>
  <c r="AX13" i="2"/>
  <c r="AO14" i="2"/>
  <c r="AP14" i="2"/>
  <c r="AQ14" i="2"/>
  <c r="AR14" i="2"/>
  <c r="AS14" i="2"/>
  <c r="AT14" i="2"/>
  <c r="AU14" i="2"/>
  <c r="AV14" i="2"/>
  <c r="AW14" i="2"/>
  <c r="AX14" i="2"/>
  <c r="AO15" i="2"/>
  <c r="AP15" i="2"/>
  <c r="AQ15" i="2"/>
  <c r="AR15" i="2"/>
  <c r="AS15" i="2"/>
  <c r="AT15" i="2"/>
  <c r="AU15" i="2"/>
  <c r="AV15" i="2"/>
  <c r="AW15" i="2"/>
  <c r="AX15" i="2"/>
  <c r="AP6" i="2"/>
  <c r="AQ6" i="2"/>
  <c r="AR6" i="2"/>
  <c r="AS6" i="2"/>
  <c r="AT6" i="2"/>
  <c r="AU6" i="2"/>
  <c r="AV6" i="2"/>
  <c r="AW6" i="2"/>
  <c r="AX6" i="2"/>
  <c r="AO6" i="2"/>
  <c r="C67" i="3"/>
  <c r="D67" i="3"/>
  <c r="E67" i="3"/>
  <c r="F67" i="3"/>
  <c r="G67" i="3"/>
  <c r="H67" i="3"/>
  <c r="I67" i="3"/>
  <c r="J67" i="3"/>
  <c r="K67" i="3"/>
  <c r="B67" i="3"/>
  <c r="C44" i="3"/>
  <c r="D44" i="3"/>
  <c r="E44" i="3"/>
  <c r="F44" i="3"/>
  <c r="G44" i="3"/>
  <c r="H44" i="3"/>
  <c r="I44" i="3"/>
  <c r="J44" i="3"/>
  <c r="K44" i="3"/>
  <c r="B44" i="3"/>
  <c r="C20" i="3"/>
  <c r="D20" i="3"/>
  <c r="E20" i="3"/>
  <c r="F20" i="3"/>
  <c r="G20" i="3"/>
  <c r="H20" i="3"/>
  <c r="I20" i="3"/>
  <c r="J20" i="3"/>
  <c r="K20" i="3"/>
  <c r="B20" i="3"/>
  <c r="AO54" i="3"/>
  <c r="AP54" i="3"/>
  <c r="AQ54" i="3"/>
  <c r="AR54" i="3"/>
  <c r="AS54" i="3"/>
  <c r="AT54" i="3"/>
  <c r="AU54" i="3"/>
  <c r="AV54" i="3"/>
  <c r="AW54" i="3"/>
  <c r="AX54" i="3"/>
  <c r="AO55" i="3"/>
  <c r="AP55" i="3"/>
  <c r="AQ55" i="3"/>
  <c r="AR55" i="3"/>
  <c r="AS55" i="3"/>
  <c r="AT55" i="3"/>
  <c r="AU55" i="3"/>
  <c r="AV55" i="3"/>
  <c r="AW55" i="3"/>
  <c r="AX55" i="3"/>
  <c r="AO56" i="3"/>
  <c r="AP56" i="3"/>
  <c r="AQ56" i="3"/>
  <c r="AR56" i="3"/>
  <c r="AS56" i="3"/>
  <c r="AT56" i="3"/>
  <c r="AU56" i="3"/>
  <c r="AV56" i="3"/>
  <c r="AW56" i="3"/>
  <c r="AX56" i="3"/>
  <c r="AO57" i="3"/>
  <c r="AP57" i="3"/>
  <c r="AQ57" i="3"/>
  <c r="AR57" i="3"/>
  <c r="AS57" i="3"/>
  <c r="AT57" i="3"/>
  <c r="AU57" i="3"/>
  <c r="AV57" i="3"/>
  <c r="AW57" i="3"/>
  <c r="AX57" i="3"/>
  <c r="AO58" i="3"/>
  <c r="AP58" i="3"/>
  <c r="AQ58" i="3"/>
  <c r="AR58" i="3"/>
  <c r="AS58" i="3"/>
  <c r="AT58" i="3"/>
  <c r="AU58" i="3"/>
  <c r="AV58" i="3"/>
  <c r="AW58" i="3"/>
  <c r="AX58" i="3"/>
  <c r="AO59" i="3"/>
  <c r="AP59" i="3"/>
  <c r="AQ59" i="3"/>
  <c r="AR59" i="3"/>
  <c r="AS59" i="3"/>
  <c r="AT59" i="3"/>
  <c r="AU59" i="3"/>
  <c r="AV59" i="3"/>
  <c r="AW59" i="3"/>
  <c r="AX59" i="3"/>
  <c r="AO60" i="3"/>
  <c r="AP60" i="3"/>
  <c r="AQ60" i="3"/>
  <c r="AR60" i="3"/>
  <c r="AS60" i="3"/>
  <c r="AT60" i="3"/>
  <c r="AU60" i="3"/>
  <c r="AV60" i="3"/>
  <c r="AW60" i="3"/>
  <c r="AX60" i="3"/>
  <c r="AO61" i="3"/>
  <c r="AP61" i="3"/>
  <c r="AQ61" i="3"/>
  <c r="AR61" i="3"/>
  <c r="AS61" i="3"/>
  <c r="AT61" i="3"/>
  <c r="AU61" i="3"/>
  <c r="AV61" i="3"/>
  <c r="AW61" i="3"/>
  <c r="AX61" i="3"/>
  <c r="AO62" i="3"/>
  <c r="AP62" i="3"/>
  <c r="AQ62" i="3"/>
  <c r="AR62" i="3"/>
  <c r="AS62" i="3"/>
  <c r="AT62" i="3"/>
  <c r="AU62" i="3"/>
  <c r="AV62" i="3"/>
  <c r="AW62" i="3"/>
  <c r="AX62" i="3"/>
  <c r="AP53" i="3"/>
  <c r="AQ53" i="3"/>
  <c r="AR53" i="3"/>
  <c r="AS53" i="3"/>
  <c r="AT53" i="3"/>
  <c r="AU53" i="3"/>
  <c r="AV53" i="3"/>
  <c r="AW53" i="3"/>
  <c r="AX53" i="3"/>
  <c r="AO31" i="3"/>
  <c r="AP31" i="3"/>
  <c r="AQ31" i="3"/>
  <c r="AR31" i="3"/>
  <c r="AS31" i="3"/>
  <c r="AT31" i="3"/>
  <c r="AU31" i="3"/>
  <c r="AV31" i="3"/>
  <c r="AW31" i="3"/>
  <c r="AX31" i="3"/>
  <c r="AO32" i="3"/>
  <c r="AP32" i="3"/>
  <c r="AQ32" i="3"/>
  <c r="AR32" i="3"/>
  <c r="AS32" i="3"/>
  <c r="AT32" i="3"/>
  <c r="AU32" i="3"/>
  <c r="AV32" i="3"/>
  <c r="AW32" i="3"/>
  <c r="AX32" i="3"/>
  <c r="AO33" i="3"/>
  <c r="AP33" i="3"/>
  <c r="AQ33" i="3"/>
  <c r="AR33" i="3"/>
  <c r="AS33" i="3"/>
  <c r="AT33" i="3"/>
  <c r="AU33" i="3"/>
  <c r="AV33" i="3"/>
  <c r="AW33" i="3"/>
  <c r="AX33" i="3"/>
  <c r="AO34" i="3"/>
  <c r="AP34" i="3"/>
  <c r="AQ34" i="3"/>
  <c r="AR34" i="3"/>
  <c r="AS34" i="3"/>
  <c r="AT34" i="3"/>
  <c r="AU34" i="3"/>
  <c r="AV34" i="3"/>
  <c r="AW34" i="3"/>
  <c r="AX34" i="3"/>
  <c r="AO35" i="3"/>
  <c r="AP35" i="3"/>
  <c r="AQ35" i="3"/>
  <c r="AR35" i="3"/>
  <c r="AS35" i="3"/>
  <c r="AT35" i="3"/>
  <c r="AU35" i="3"/>
  <c r="AV35" i="3"/>
  <c r="AW35" i="3"/>
  <c r="AX35" i="3"/>
  <c r="AO36" i="3"/>
  <c r="AP36" i="3"/>
  <c r="AQ36" i="3"/>
  <c r="AR36" i="3"/>
  <c r="AS36" i="3"/>
  <c r="AT36" i="3"/>
  <c r="AU36" i="3"/>
  <c r="AV36" i="3"/>
  <c r="AW36" i="3"/>
  <c r="AX36" i="3"/>
  <c r="AO37" i="3"/>
  <c r="AP37" i="3"/>
  <c r="AQ37" i="3"/>
  <c r="AR37" i="3"/>
  <c r="AS37" i="3"/>
  <c r="AT37" i="3"/>
  <c r="AU37" i="3"/>
  <c r="AV37" i="3"/>
  <c r="AW37" i="3"/>
  <c r="AX37" i="3"/>
  <c r="AO38" i="3"/>
  <c r="AP38" i="3"/>
  <c r="AQ38" i="3"/>
  <c r="AR38" i="3"/>
  <c r="AS38" i="3"/>
  <c r="AT38" i="3"/>
  <c r="AU38" i="3"/>
  <c r="AV38" i="3"/>
  <c r="AW38" i="3"/>
  <c r="AX38" i="3"/>
  <c r="AO39" i="3"/>
  <c r="AP39" i="3"/>
  <c r="AQ39" i="3"/>
  <c r="AR39" i="3"/>
  <c r="AS39" i="3"/>
  <c r="AT39" i="3"/>
  <c r="AU39" i="3"/>
  <c r="AV39" i="3"/>
  <c r="AW39" i="3"/>
  <c r="AX39" i="3"/>
  <c r="AP30" i="3"/>
  <c r="AQ30" i="3"/>
  <c r="AR30" i="3"/>
  <c r="AS30" i="3"/>
  <c r="AT30" i="3"/>
  <c r="AU30" i="3"/>
  <c r="AV30" i="3"/>
  <c r="AW30" i="3"/>
  <c r="AX30" i="3"/>
  <c r="AO7" i="3"/>
  <c r="AP7" i="3"/>
  <c r="AQ7" i="3"/>
  <c r="AR7" i="3"/>
  <c r="AS7" i="3"/>
  <c r="AT7" i="3"/>
  <c r="AU7" i="3"/>
  <c r="AV7" i="3"/>
  <c r="AW7" i="3"/>
  <c r="AX7" i="3"/>
  <c r="AO8" i="3"/>
  <c r="AP8" i="3"/>
  <c r="AQ8" i="3"/>
  <c r="AR8" i="3"/>
  <c r="AS8" i="3"/>
  <c r="AT8" i="3"/>
  <c r="AU8" i="3"/>
  <c r="AV8" i="3"/>
  <c r="AW8" i="3"/>
  <c r="AX8" i="3"/>
  <c r="AO9" i="3"/>
  <c r="AP9" i="3"/>
  <c r="AQ9" i="3"/>
  <c r="AR9" i="3"/>
  <c r="AS9" i="3"/>
  <c r="AT9" i="3"/>
  <c r="AU9" i="3"/>
  <c r="AV9" i="3"/>
  <c r="AW9" i="3"/>
  <c r="AX9" i="3"/>
  <c r="AO10" i="3"/>
  <c r="AP10" i="3"/>
  <c r="AQ10" i="3"/>
  <c r="AR10" i="3"/>
  <c r="AS10" i="3"/>
  <c r="AT10" i="3"/>
  <c r="AU10" i="3"/>
  <c r="AV10" i="3"/>
  <c r="AW10" i="3"/>
  <c r="AX10" i="3"/>
  <c r="AO11" i="3"/>
  <c r="AP11" i="3"/>
  <c r="AQ11" i="3"/>
  <c r="AR11" i="3"/>
  <c r="AS11" i="3"/>
  <c r="AT11" i="3"/>
  <c r="AU11" i="3"/>
  <c r="AV11" i="3"/>
  <c r="AW11" i="3"/>
  <c r="AX11" i="3"/>
  <c r="AO12" i="3"/>
  <c r="AP12" i="3"/>
  <c r="AQ12" i="3"/>
  <c r="AR12" i="3"/>
  <c r="AS12" i="3"/>
  <c r="AT12" i="3"/>
  <c r="AU12" i="3"/>
  <c r="AV12" i="3"/>
  <c r="AW12" i="3"/>
  <c r="AX12" i="3"/>
  <c r="AO13" i="3"/>
  <c r="AP13" i="3"/>
  <c r="AQ13" i="3"/>
  <c r="AR13" i="3"/>
  <c r="AS13" i="3"/>
  <c r="AT13" i="3"/>
  <c r="AU13" i="3"/>
  <c r="AV13" i="3"/>
  <c r="AW13" i="3"/>
  <c r="AX13" i="3"/>
  <c r="AO14" i="3"/>
  <c r="AP14" i="3"/>
  <c r="AQ14" i="3"/>
  <c r="AR14" i="3"/>
  <c r="AS14" i="3"/>
  <c r="AT14" i="3"/>
  <c r="AU14" i="3"/>
  <c r="AV14" i="3"/>
  <c r="AW14" i="3"/>
  <c r="AX14" i="3"/>
  <c r="AO15" i="3"/>
  <c r="AP15" i="3"/>
  <c r="AQ15" i="3"/>
  <c r="AR15" i="3"/>
  <c r="AS15" i="3"/>
  <c r="AT15" i="3"/>
  <c r="AU15" i="3"/>
  <c r="AV15" i="3"/>
  <c r="AW15" i="3"/>
  <c r="AX15" i="3"/>
  <c r="AP6" i="3"/>
  <c r="AQ6" i="3"/>
  <c r="AR6" i="3"/>
  <c r="AS6" i="3"/>
  <c r="AT6" i="3"/>
  <c r="AU6" i="3"/>
  <c r="AV6" i="3"/>
  <c r="AW6" i="3"/>
  <c r="AX6" i="3"/>
  <c r="AO53" i="3"/>
  <c r="AO30" i="3"/>
  <c r="AO6" i="3"/>
  <c r="C68" i="4"/>
  <c r="D68" i="4"/>
  <c r="E68" i="4"/>
  <c r="F68" i="4"/>
  <c r="G68" i="4"/>
  <c r="H68" i="4"/>
  <c r="I68" i="4"/>
  <c r="J68" i="4"/>
  <c r="K68" i="4"/>
  <c r="C43" i="4"/>
  <c r="D43" i="4"/>
  <c r="E43" i="4"/>
  <c r="F43" i="4"/>
  <c r="G43" i="4"/>
  <c r="H43" i="4"/>
  <c r="I43" i="4"/>
  <c r="J43" i="4"/>
  <c r="K43" i="4"/>
  <c r="C20" i="4"/>
  <c r="D20" i="4"/>
  <c r="E20" i="4"/>
  <c r="F20" i="4"/>
  <c r="G20" i="4"/>
  <c r="H20" i="4"/>
  <c r="I20" i="4"/>
  <c r="J20" i="4"/>
  <c r="K20" i="4"/>
  <c r="B68" i="4"/>
  <c r="B43" i="4"/>
  <c r="B20" i="4"/>
  <c r="AL55" i="4"/>
  <c r="AM55" i="4"/>
  <c r="AN55" i="4"/>
  <c r="AO55" i="4"/>
  <c r="AP55" i="4"/>
  <c r="AQ55" i="4"/>
  <c r="AR55" i="4"/>
  <c r="AS55" i="4"/>
  <c r="AT55" i="4"/>
  <c r="AU55" i="4"/>
  <c r="AL56" i="4"/>
  <c r="AM56" i="4"/>
  <c r="AN56" i="4"/>
  <c r="AO56" i="4"/>
  <c r="AP56" i="4"/>
  <c r="AQ56" i="4"/>
  <c r="AR56" i="4"/>
  <c r="AS56" i="4"/>
  <c r="AT56" i="4"/>
  <c r="AU56" i="4"/>
  <c r="AL57" i="4"/>
  <c r="AM57" i="4"/>
  <c r="AN57" i="4"/>
  <c r="AO57" i="4"/>
  <c r="AP57" i="4"/>
  <c r="AQ57" i="4"/>
  <c r="AR57" i="4"/>
  <c r="AS57" i="4"/>
  <c r="AT57" i="4"/>
  <c r="AU57" i="4"/>
  <c r="AL58" i="4"/>
  <c r="AM58" i="4"/>
  <c r="AN58" i="4"/>
  <c r="AO58" i="4"/>
  <c r="AP58" i="4"/>
  <c r="AQ58" i="4"/>
  <c r="AR58" i="4"/>
  <c r="AS58" i="4"/>
  <c r="AT58" i="4"/>
  <c r="AU58" i="4"/>
  <c r="AL59" i="4"/>
  <c r="AM59" i="4"/>
  <c r="AN59" i="4"/>
  <c r="AO59" i="4"/>
  <c r="AP59" i="4"/>
  <c r="AQ59" i="4"/>
  <c r="AR59" i="4"/>
  <c r="AS59" i="4"/>
  <c r="AT59" i="4"/>
  <c r="AU59" i="4"/>
  <c r="AL60" i="4"/>
  <c r="AM60" i="4"/>
  <c r="AN60" i="4"/>
  <c r="AO60" i="4"/>
  <c r="AP60" i="4"/>
  <c r="AQ60" i="4"/>
  <c r="AR60" i="4"/>
  <c r="AS60" i="4"/>
  <c r="AT60" i="4"/>
  <c r="AU60" i="4"/>
  <c r="AL61" i="4"/>
  <c r="AM61" i="4"/>
  <c r="AN61" i="4"/>
  <c r="AO61" i="4"/>
  <c r="AP61" i="4"/>
  <c r="AQ61" i="4"/>
  <c r="AR61" i="4"/>
  <c r="AS61" i="4"/>
  <c r="AT61" i="4"/>
  <c r="AU61" i="4"/>
  <c r="AL62" i="4"/>
  <c r="AM62" i="4"/>
  <c r="AN62" i="4"/>
  <c r="AO62" i="4"/>
  <c r="AP62" i="4"/>
  <c r="AQ62" i="4"/>
  <c r="AR62" i="4"/>
  <c r="AS62" i="4"/>
  <c r="AT62" i="4"/>
  <c r="AU62" i="4"/>
  <c r="AL63" i="4"/>
  <c r="AM63" i="4"/>
  <c r="AN63" i="4"/>
  <c r="AO63" i="4"/>
  <c r="AP63" i="4"/>
  <c r="AQ63" i="4"/>
  <c r="AR63" i="4"/>
  <c r="AS63" i="4"/>
  <c r="AT63" i="4"/>
  <c r="AU63" i="4"/>
  <c r="AU54" i="4"/>
  <c r="AM54" i="4"/>
  <c r="AN54" i="4"/>
  <c r="AO54" i="4"/>
  <c r="AP54" i="4"/>
  <c r="AQ54" i="4"/>
  <c r="AR54" i="4"/>
  <c r="AS54" i="4"/>
  <c r="AT54" i="4"/>
  <c r="AL30" i="4"/>
  <c r="AM30" i="4"/>
  <c r="AN30" i="4"/>
  <c r="AO30" i="4"/>
  <c r="AP30" i="4"/>
  <c r="AQ30" i="4"/>
  <c r="AR30" i="4"/>
  <c r="AS30" i="4"/>
  <c r="AT30" i="4"/>
  <c r="AU30" i="4"/>
  <c r="AL31" i="4"/>
  <c r="AM31" i="4"/>
  <c r="AN31" i="4"/>
  <c r="AO31" i="4"/>
  <c r="AP31" i="4"/>
  <c r="AQ31" i="4"/>
  <c r="AR31" i="4"/>
  <c r="AS31" i="4"/>
  <c r="AT31" i="4"/>
  <c r="AU31" i="4"/>
  <c r="AL32" i="4"/>
  <c r="AM32" i="4"/>
  <c r="AN32" i="4"/>
  <c r="AO32" i="4"/>
  <c r="AP32" i="4"/>
  <c r="AQ32" i="4"/>
  <c r="AR32" i="4"/>
  <c r="AS32" i="4"/>
  <c r="AT32" i="4"/>
  <c r="AU32" i="4"/>
  <c r="AL33" i="4"/>
  <c r="AM33" i="4"/>
  <c r="AN33" i="4"/>
  <c r="AO33" i="4"/>
  <c r="AP33" i="4"/>
  <c r="AQ33" i="4"/>
  <c r="AR33" i="4"/>
  <c r="AS33" i="4"/>
  <c r="AT33" i="4"/>
  <c r="AU33" i="4"/>
  <c r="AL34" i="4"/>
  <c r="AM34" i="4"/>
  <c r="AN34" i="4"/>
  <c r="AO34" i="4"/>
  <c r="AP34" i="4"/>
  <c r="AQ34" i="4"/>
  <c r="AR34" i="4"/>
  <c r="AS34" i="4"/>
  <c r="AT34" i="4"/>
  <c r="AU34" i="4"/>
  <c r="AL35" i="4"/>
  <c r="AM35" i="4"/>
  <c r="AN35" i="4"/>
  <c r="AO35" i="4"/>
  <c r="AP35" i="4"/>
  <c r="AQ35" i="4"/>
  <c r="AR35" i="4"/>
  <c r="AS35" i="4"/>
  <c r="AT35" i="4"/>
  <c r="AU35" i="4"/>
  <c r="AL36" i="4"/>
  <c r="AM36" i="4"/>
  <c r="AN36" i="4"/>
  <c r="AO36" i="4"/>
  <c r="AP36" i="4"/>
  <c r="AQ36" i="4"/>
  <c r="AR36" i="4"/>
  <c r="AS36" i="4"/>
  <c r="AT36" i="4"/>
  <c r="AU36" i="4"/>
  <c r="AL37" i="4"/>
  <c r="AM37" i="4"/>
  <c r="AN37" i="4"/>
  <c r="AO37" i="4"/>
  <c r="AP37" i="4"/>
  <c r="AQ37" i="4"/>
  <c r="AR37" i="4"/>
  <c r="AS37" i="4"/>
  <c r="AT37" i="4"/>
  <c r="AU37" i="4"/>
  <c r="AL38" i="4"/>
  <c r="AM38" i="4"/>
  <c r="AN38" i="4"/>
  <c r="AO38" i="4"/>
  <c r="AP38" i="4"/>
  <c r="AQ38" i="4"/>
  <c r="AR38" i="4"/>
  <c r="AS38" i="4"/>
  <c r="AT38" i="4"/>
  <c r="AU38" i="4"/>
  <c r="AM29" i="4"/>
  <c r="AN29" i="4"/>
  <c r="AO29" i="4"/>
  <c r="AP29" i="4"/>
  <c r="AQ29" i="4"/>
  <c r="AR29" i="4"/>
  <c r="AS29" i="4"/>
  <c r="AT29" i="4"/>
  <c r="AU29" i="4"/>
  <c r="AL7" i="4"/>
  <c r="AM7" i="4"/>
  <c r="AN7" i="4"/>
  <c r="AO7" i="4"/>
  <c r="AP7" i="4"/>
  <c r="AQ7" i="4"/>
  <c r="AR7" i="4"/>
  <c r="AS7" i="4"/>
  <c r="AT7" i="4"/>
  <c r="AU7" i="4"/>
  <c r="AL8" i="4"/>
  <c r="AM8" i="4"/>
  <c r="AN8" i="4"/>
  <c r="AO8" i="4"/>
  <c r="AP8" i="4"/>
  <c r="AQ8" i="4"/>
  <c r="AR8" i="4"/>
  <c r="AS8" i="4"/>
  <c r="AT8" i="4"/>
  <c r="AU8" i="4"/>
  <c r="AL9" i="4"/>
  <c r="AM9" i="4"/>
  <c r="AN9" i="4"/>
  <c r="AO9" i="4"/>
  <c r="AP9" i="4"/>
  <c r="AQ9" i="4"/>
  <c r="AR9" i="4"/>
  <c r="AS9" i="4"/>
  <c r="AT9" i="4"/>
  <c r="AU9" i="4"/>
  <c r="AL10" i="4"/>
  <c r="AM10" i="4"/>
  <c r="AN10" i="4"/>
  <c r="AO10" i="4"/>
  <c r="AP10" i="4"/>
  <c r="AQ10" i="4"/>
  <c r="AR10" i="4"/>
  <c r="AS10" i="4"/>
  <c r="AT10" i="4"/>
  <c r="AU10" i="4"/>
  <c r="AL11" i="4"/>
  <c r="AM11" i="4"/>
  <c r="AN11" i="4"/>
  <c r="AO11" i="4"/>
  <c r="AP11" i="4"/>
  <c r="AQ11" i="4"/>
  <c r="AR11" i="4"/>
  <c r="AS11" i="4"/>
  <c r="AT11" i="4"/>
  <c r="AU11" i="4"/>
  <c r="AL12" i="4"/>
  <c r="AM12" i="4"/>
  <c r="AN12" i="4"/>
  <c r="AO12" i="4"/>
  <c r="AP12" i="4"/>
  <c r="AQ12" i="4"/>
  <c r="AR12" i="4"/>
  <c r="AS12" i="4"/>
  <c r="AT12" i="4"/>
  <c r="AU12" i="4"/>
  <c r="AL13" i="4"/>
  <c r="AM13" i="4"/>
  <c r="AN13" i="4"/>
  <c r="AO13" i="4"/>
  <c r="AP13" i="4"/>
  <c r="AQ13" i="4"/>
  <c r="AR13" i="4"/>
  <c r="AS13" i="4"/>
  <c r="AT13" i="4"/>
  <c r="AU13" i="4"/>
  <c r="AL14" i="4"/>
  <c r="AM14" i="4"/>
  <c r="AN14" i="4"/>
  <c r="AO14" i="4"/>
  <c r="AP14" i="4"/>
  <c r="AQ14" i="4"/>
  <c r="AR14" i="4"/>
  <c r="AS14" i="4"/>
  <c r="AT14" i="4"/>
  <c r="AU14" i="4"/>
  <c r="AL15" i="4"/>
  <c r="AM15" i="4"/>
  <c r="AN15" i="4"/>
  <c r="AO15" i="4"/>
  <c r="AP15" i="4"/>
  <c r="AQ15" i="4"/>
  <c r="AR15" i="4"/>
  <c r="AS15" i="4"/>
  <c r="AT15" i="4"/>
  <c r="AU15" i="4"/>
  <c r="AM6" i="4"/>
  <c r="AN6" i="4"/>
  <c r="AO6" i="4"/>
  <c r="AP6" i="4"/>
  <c r="AQ6" i="4"/>
  <c r="AR6" i="4"/>
  <c r="AS6" i="4"/>
  <c r="AT6" i="4"/>
  <c r="AU6" i="4"/>
  <c r="AL54" i="4"/>
  <c r="AL29" i="4"/>
  <c r="AL6" i="4"/>
  <c r="K69" i="5"/>
  <c r="C69" i="5"/>
  <c r="D69" i="5"/>
  <c r="E69" i="5"/>
  <c r="F69" i="5"/>
  <c r="G69" i="5"/>
  <c r="H69" i="5"/>
  <c r="I69" i="5"/>
  <c r="J69" i="5"/>
  <c r="B69" i="5"/>
  <c r="C44" i="5"/>
  <c r="D44" i="5"/>
  <c r="E44" i="5"/>
  <c r="F44" i="5"/>
  <c r="G44" i="5"/>
  <c r="H44" i="5"/>
  <c r="I44" i="5"/>
  <c r="J44" i="5"/>
  <c r="K44" i="5"/>
  <c r="B44" i="5"/>
  <c r="C20" i="5"/>
  <c r="D20" i="5"/>
  <c r="E20" i="5"/>
  <c r="F20" i="5"/>
  <c r="G20" i="5"/>
  <c r="H20" i="5"/>
  <c r="I20" i="5"/>
  <c r="J20" i="5"/>
  <c r="K20" i="5"/>
  <c r="B20" i="5"/>
  <c r="AM56" i="5"/>
  <c r="AN56" i="5"/>
  <c r="AO56" i="5"/>
  <c r="AP56" i="5"/>
  <c r="AQ56" i="5"/>
  <c r="AR56" i="5"/>
  <c r="AS56" i="5"/>
  <c r="AT56" i="5"/>
  <c r="AU56" i="5"/>
  <c r="AV56" i="5"/>
  <c r="AM57" i="5"/>
  <c r="AN57" i="5"/>
  <c r="AO57" i="5"/>
  <c r="AP57" i="5"/>
  <c r="AQ57" i="5"/>
  <c r="AR57" i="5"/>
  <c r="AS57" i="5"/>
  <c r="AT57" i="5"/>
  <c r="AU57" i="5"/>
  <c r="AV57" i="5"/>
  <c r="AM58" i="5"/>
  <c r="AN58" i="5"/>
  <c r="AO58" i="5"/>
  <c r="AP58" i="5"/>
  <c r="AQ58" i="5"/>
  <c r="AR58" i="5"/>
  <c r="AS58" i="5"/>
  <c r="AT58" i="5"/>
  <c r="AU58" i="5"/>
  <c r="AV58" i="5"/>
  <c r="AM59" i="5"/>
  <c r="AN59" i="5"/>
  <c r="AO59" i="5"/>
  <c r="AP59" i="5"/>
  <c r="AQ59" i="5"/>
  <c r="AR59" i="5"/>
  <c r="AS59" i="5"/>
  <c r="AT59" i="5"/>
  <c r="AU59" i="5"/>
  <c r="AV59" i="5"/>
  <c r="AM60" i="5"/>
  <c r="AN60" i="5"/>
  <c r="AO60" i="5"/>
  <c r="AP60" i="5"/>
  <c r="AQ60" i="5"/>
  <c r="AR60" i="5"/>
  <c r="AS60" i="5"/>
  <c r="AT60" i="5"/>
  <c r="AU60" i="5"/>
  <c r="AV60" i="5"/>
  <c r="AM61" i="5"/>
  <c r="AN61" i="5"/>
  <c r="AO61" i="5"/>
  <c r="AP61" i="5"/>
  <c r="AQ61" i="5"/>
  <c r="AR61" i="5"/>
  <c r="AS61" i="5"/>
  <c r="AT61" i="5"/>
  <c r="AU61" i="5"/>
  <c r="AV61" i="5"/>
  <c r="AM62" i="5"/>
  <c r="AN62" i="5"/>
  <c r="AO62" i="5"/>
  <c r="AP62" i="5"/>
  <c r="AQ62" i="5"/>
  <c r="AR62" i="5"/>
  <c r="AS62" i="5"/>
  <c r="AT62" i="5"/>
  <c r="AU62" i="5"/>
  <c r="AV62" i="5"/>
  <c r="AM63" i="5"/>
  <c r="AN63" i="5"/>
  <c r="AO63" i="5"/>
  <c r="AP63" i="5"/>
  <c r="AQ63" i="5"/>
  <c r="AR63" i="5"/>
  <c r="AS63" i="5"/>
  <c r="AT63" i="5"/>
  <c r="AU63" i="5"/>
  <c r="AV63" i="5"/>
  <c r="AM64" i="5"/>
  <c r="AN64" i="5"/>
  <c r="AO64" i="5"/>
  <c r="AP64" i="5"/>
  <c r="AQ64" i="5"/>
  <c r="AR64" i="5"/>
  <c r="AS64" i="5"/>
  <c r="AT64" i="5"/>
  <c r="AU64" i="5"/>
  <c r="AV64" i="5"/>
  <c r="AN55" i="5"/>
  <c r="AO55" i="5"/>
  <c r="AP55" i="5"/>
  <c r="AQ55" i="5"/>
  <c r="AR55" i="5"/>
  <c r="AS55" i="5"/>
  <c r="AT55" i="5"/>
  <c r="AU55" i="5"/>
  <c r="AV55" i="5"/>
  <c r="AM55" i="5"/>
  <c r="AM31" i="5"/>
  <c r="AN31" i="5"/>
  <c r="AO31" i="5"/>
  <c r="AP31" i="5"/>
  <c r="AQ31" i="5"/>
  <c r="AR31" i="5"/>
  <c r="AS31" i="5"/>
  <c r="AT31" i="5"/>
  <c r="AU31" i="5"/>
  <c r="AV31" i="5"/>
  <c r="AM32" i="5"/>
  <c r="AN32" i="5"/>
  <c r="AO32" i="5"/>
  <c r="AP32" i="5"/>
  <c r="AQ32" i="5"/>
  <c r="AR32" i="5"/>
  <c r="AS32" i="5"/>
  <c r="AT32" i="5"/>
  <c r="AU32" i="5"/>
  <c r="AV32" i="5"/>
  <c r="AM33" i="5"/>
  <c r="AN33" i="5"/>
  <c r="AO33" i="5"/>
  <c r="AP33" i="5"/>
  <c r="AQ33" i="5"/>
  <c r="AR33" i="5"/>
  <c r="AS33" i="5"/>
  <c r="AT33" i="5"/>
  <c r="AU33" i="5"/>
  <c r="AV33" i="5"/>
  <c r="AM34" i="5"/>
  <c r="AN34" i="5"/>
  <c r="AO34" i="5"/>
  <c r="AP34" i="5"/>
  <c r="AQ34" i="5"/>
  <c r="AR34" i="5"/>
  <c r="AS34" i="5"/>
  <c r="AT34" i="5"/>
  <c r="AU34" i="5"/>
  <c r="AV34" i="5"/>
  <c r="AM35" i="5"/>
  <c r="AN35" i="5"/>
  <c r="AO35" i="5"/>
  <c r="AP35" i="5"/>
  <c r="AQ35" i="5"/>
  <c r="AR35" i="5"/>
  <c r="AS35" i="5"/>
  <c r="AT35" i="5"/>
  <c r="AU35" i="5"/>
  <c r="AV35" i="5"/>
  <c r="AM36" i="5"/>
  <c r="AN36" i="5"/>
  <c r="AO36" i="5"/>
  <c r="AP36" i="5"/>
  <c r="AQ36" i="5"/>
  <c r="AR36" i="5"/>
  <c r="AS36" i="5"/>
  <c r="AT36" i="5"/>
  <c r="AU36" i="5"/>
  <c r="AV36" i="5"/>
  <c r="AM37" i="5"/>
  <c r="AN37" i="5"/>
  <c r="AO37" i="5"/>
  <c r="AP37" i="5"/>
  <c r="AQ37" i="5"/>
  <c r="AR37" i="5"/>
  <c r="AS37" i="5"/>
  <c r="AT37" i="5"/>
  <c r="AU37" i="5"/>
  <c r="AV37" i="5"/>
  <c r="AM38" i="5"/>
  <c r="AN38" i="5"/>
  <c r="AO38" i="5"/>
  <c r="AP38" i="5"/>
  <c r="AQ38" i="5"/>
  <c r="AR38" i="5"/>
  <c r="AS38" i="5"/>
  <c r="AT38" i="5"/>
  <c r="AU38" i="5"/>
  <c r="AV38" i="5"/>
  <c r="AM39" i="5"/>
  <c r="AN39" i="5"/>
  <c r="AO39" i="5"/>
  <c r="AP39" i="5"/>
  <c r="AQ39" i="5"/>
  <c r="AR39" i="5"/>
  <c r="AS39" i="5"/>
  <c r="AT39" i="5"/>
  <c r="AU39" i="5"/>
  <c r="AV39" i="5"/>
  <c r="AN30" i="5"/>
  <c r="AO30" i="5"/>
  <c r="AP30" i="5"/>
  <c r="AQ30" i="5"/>
  <c r="AR30" i="5"/>
  <c r="AS30" i="5"/>
  <c r="AT30" i="5"/>
  <c r="AU30" i="5"/>
  <c r="AV30" i="5"/>
  <c r="AM30" i="5"/>
  <c r="AM7" i="5"/>
  <c r="AN7" i="5"/>
  <c r="AO7" i="5"/>
  <c r="AP7" i="5"/>
  <c r="AQ7" i="5"/>
  <c r="AR7" i="5"/>
  <c r="AS7" i="5"/>
  <c r="AT7" i="5"/>
  <c r="AU7" i="5"/>
  <c r="AV7" i="5"/>
  <c r="AM8" i="5"/>
  <c r="AN8" i="5"/>
  <c r="AO8" i="5"/>
  <c r="AP8" i="5"/>
  <c r="AQ8" i="5"/>
  <c r="AR8" i="5"/>
  <c r="AS8" i="5"/>
  <c r="AT8" i="5"/>
  <c r="AU8" i="5"/>
  <c r="AV8" i="5"/>
  <c r="AM9" i="5"/>
  <c r="AN9" i="5"/>
  <c r="AO9" i="5"/>
  <c r="AP9" i="5"/>
  <c r="AQ9" i="5"/>
  <c r="AR9" i="5"/>
  <c r="AS9" i="5"/>
  <c r="AT9" i="5"/>
  <c r="AU9" i="5"/>
  <c r="AV9" i="5"/>
  <c r="AM10" i="5"/>
  <c r="AN10" i="5"/>
  <c r="AO10" i="5"/>
  <c r="AP10" i="5"/>
  <c r="AQ10" i="5"/>
  <c r="AR10" i="5"/>
  <c r="AS10" i="5"/>
  <c r="AT10" i="5"/>
  <c r="AU10" i="5"/>
  <c r="AV10" i="5"/>
  <c r="AM11" i="5"/>
  <c r="AN11" i="5"/>
  <c r="AO11" i="5"/>
  <c r="AP11" i="5"/>
  <c r="AQ11" i="5"/>
  <c r="AR11" i="5"/>
  <c r="AS11" i="5"/>
  <c r="AT11" i="5"/>
  <c r="AU11" i="5"/>
  <c r="AV11" i="5"/>
  <c r="AM12" i="5"/>
  <c r="AN12" i="5"/>
  <c r="AO12" i="5"/>
  <c r="AP12" i="5"/>
  <c r="AQ12" i="5"/>
  <c r="AR12" i="5"/>
  <c r="AS12" i="5"/>
  <c r="AT12" i="5"/>
  <c r="AU12" i="5"/>
  <c r="AV12" i="5"/>
  <c r="AM13" i="5"/>
  <c r="AN13" i="5"/>
  <c r="AO13" i="5"/>
  <c r="AP13" i="5"/>
  <c r="AQ13" i="5"/>
  <c r="AR13" i="5"/>
  <c r="AS13" i="5"/>
  <c r="AT13" i="5"/>
  <c r="AU13" i="5"/>
  <c r="AV13" i="5"/>
  <c r="AM14" i="5"/>
  <c r="AN14" i="5"/>
  <c r="AO14" i="5"/>
  <c r="AP14" i="5"/>
  <c r="AQ14" i="5"/>
  <c r="AR14" i="5"/>
  <c r="AS14" i="5"/>
  <c r="AT14" i="5"/>
  <c r="AU14" i="5"/>
  <c r="AV14" i="5"/>
  <c r="AM15" i="5"/>
  <c r="AN15" i="5"/>
  <c r="AO15" i="5"/>
  <c r="AP15" i="5"/>
  <c r="AQ15" i="5"/>
  <c r="AR15" i="5"/>
  <c r="AS15" i="5"/>
  <c r="AT15" i="5"/>
  <c r="AU15" i="5"/>
  <c r="AV15" i="5"/>
  <c r="AN6" i="5"/>
  <c r="AO6" i="5"/>
  <c r="AP6" i="5"/>
  <c r="AQ6" i="5"/>
  <c r="AR6" i="5"/>
  <c r="AS6" i="5"/>
  <c r="AT6" i="5"/>
  <c r="AU6" i="5"/>
  <c r="AV6" i="5"/>
  <c r="AM6" i="5"/>
  <c r="AG30" i="1"/>
  <c r="AH30" i="1" s="1"/>
  <c r="AI30" i="1" s="1"/>
  <c r="AJ30" i="1" s="1"/>
  <c r="AK30" i="1" s="1"/>
  <c r="AL30" i="1" s="1"/>
  <c r="AM30" i="1" s="1"/>
  <c r="AN30" i="1" s="1"/>
  <c r="AF30" i="1"/>
  <c r="I20" i="1" l="1"/>
  <c r="I44" i="1"/>
  <c r="I64" i="1"/>
  <c r="J20" i="1"/>
  <c r="J44" i="1"/>
  <c r="J64" i="1"/>
  <c r="C45" i="5"/>
  <c r="D45" i="5"/>
  <c r="E45" i="5"/>
  <c r="F45" i="5"/>
  <c r="G45" i="5"/>
  <c r="H45" i="5"/>
  <c r="I45" i="5"/>
  <c r="J45" i="5"/>
  <c r="K45" i="5"/>
  <c r="C70" i="5"/>
  <c r="D70" i="5"/>
  <c r="E70" i="5"/>
  <c r="F70" i="5"/>
  <c r="G70" i="5"/>
  <c r="H70" i="5"/>
  <c r="I70" i="5"/>
  <c r="J70" i="5"/>
  <c r="K70" i="5"/>
  <c r="B70" i="5"/>
  <c r="B45" i="5"/>
  <c r="C21" i="5"/>
  <c r="D21" i="5"/>
  <c r="E21" i="5"/>
  <c r="F21" i="5"/>
  <c r="G21" i="5"/>
  <c r="H21" i="5"/>
  <c r="I21" i="5"/>
  <c r="J21" i="5"/>
  <c r="K21" i="5"/>
  <c r="B21" i="5"/>
  <c r="C69" i="4"/>
  <c r="D69" i="4"/>
  <c r="E69" i="4"/>
  <c r="F69" i="4"/>
  <c r="G69" i="4"/>
  <c r="H69" i="4"/>
  <c r="I69" i="4"/>
  <c r="J69" i="4"/>
  <c r="K69" i="4"/>
  <c r="C44" i="4"/>
  <c r="D44" i="4"/>
  <c r="E44" i="4"/>
  <c r="F44" i="4"/>
  <c r="G44" i="4"/>
  <c r="H44" i="4"/>
  <c r="I44" i="4"/>
  <c r="J44" i="4"/>
  <c r="K44" i="4"/>
  <c r="C21" i="4"/>
  <c r="D21" i="4"/>
  <c r="E21" i="4"/>
  <c r="F21" i="4"/>
  <c r="G21" i="4"/>
  <c r="H21" i="4"/>
  <c r="I21" i="4"/>
  <c r="J21" i="4"/>
  <c r="K21" i="4"/>
  <c r="B69" i="4"/>
  <c r="B44" i="4"/>
  <c r="B21" i="4"/>
  <c r="C21" i="3"/>
  <c r="D21" i="3"/>
  <c r="E21" i="3"/>
  <c r="F21" i="3"/>
  <c r="G21" i="3"/>
  <c r="H21" i="3"/>
  <c r="I21" i="3"/>
  <c r="J21" i="3"/>
  <c r="K21" i="3"/>
  <c r="C45" i="3"/>
  <c r="D45" i="3"/>
  <c r="E45" i="3"/>
  <c r="F45" i="3"/>
  <c r="G45" i="3"/>
  <c r="H45" i="3"/>
  <c r="I45" i="3"/>
  <c r="J45" i="3"/>
  <c r="K45" i="3"/>
  <c r="C68" i="3"/>
  <c r="D68" i="3"/>
  <c r="E68" i="3"/>
  <c r="F68" i="3"/>
  <c r="G68" i="3"/>
  <c r="H68" i="3"/>
  <c r="I68" i="3"/>
  <c r="J68" i="3"/>
  <c r="K68" i="3"/>
  <c r="B68" i="3"/>
  <c r="B45" i="3"/>
  <c r="B21" i="3"/>
  <c r="C21" i="2"/>
  <c r="D21" i="2"/>
  <c r="E21" i="2"/>
  <c r="F21" i="2"/>
  <c r="G21" i="2"/>
  <c r="H21" i="2"/>
  <c r="I21" i="2"/>
  <c r="J21" i="2"/>
  <c r="K21" i="2"/>
  <c r="C45" i="2"/>
  <c r="D45" i="2"/>
  <c r="E45" i="2"/>
  <c r="F45" i="2"/>
  <c r="G45" i="2"/>
  <c r="H45" i="2"/>
  <c r="I45" i="2"/>
  <c r="J45" i="2"/>
  <c r="K45" i="2"/>
  <c r="C70" i="2"/>
  <c r="D70" i="2"/>
  <c r="E70" i="2"/>
  <c r="F70" i="2"/>
  <c r="G70" i="2"/>
  <c r="H70" i="2"/>
  <c r="I70" i="2"/>
  <c r="J70" i="2"/>
  <c r="K70" i="2"/>
  <c r="B70" i="2"/>
  <c r="B45" i="2"/>
  <c r="B21" i="2"/>
  <c r="C64" i="1"/>
  <c r="D64" i="1"/>
  <c r="E64" i="1"/>
  <c r="F64" i="1"/>
  <c r="G64" i="1"/>
  <c r="H64" i="1"/>
  <c r="K64" i="1"/>
  <c r="B64" i="1"/>
  <c r="C44" i="1"/>
  <c r="D44" i="1"/>
  <c r="E44" i="1"/>
  <c r="F44" i="1"/>
  <c r="G44" i="1"/>
  <c r="H44" i="1"/>
  <c r="K44" i="1"/>
  <c r="B44" i="1"/>
  <c r="C20" i="1"/>
  <c r="D20" i="1"/>
  <c r="E20" i="1"/>
  <c r="F20" i="1"/>
  <c r="G20" i="1"/>
  <c r="H20" i="1"/>
  <c r="K20" i="1"/>
  <c r="B20" i="1"/>
  <c r="P6" i="1"/>
  <c r="Q6" i="1"/>
  <c r="R6" i="1"/>
  <c r="S6" i="1"/>
  <c r="T6" i="1"/>
  <c r="U6" i="1"/>
  <c r="W6" i="5" l="1"/>
  <c r="M7" i="5"/>
  <c r="N7" i="5"/>
  <c r="O7" i="5"/>
  <c r="P7" i="5"/>
  <c r="Q7" i="5"/>
  <c r="R7" i="5"/>
  <c r="S7" i="5"/>
  <c r="T7" i="5"/>
  <c r="U7" i="5"/>
  <c r="M8" i="5"/>
  <c r="N8" i="5"/>
  <c r="O8" i="5"/>
  <c r="P8" i="5"/>
  <c r="Q8" i="5"/>
  <c r="R8" i="5"/>
  <c r="S8" i="5"/>
  <c r="T8" i="5"/>
  <c r="U8" i="5"/>
  <c r="M9" i="5"/>
  <c r="N9" i="5"/>
  <c r="O9" i="5"/>
  <c r="P9" i="5"/>
  <c r="Q9" i="5"/>
  <c r="R9" i="5"/>
  <c r="S9" i="5"/>
  <c r="T9" i="5"/>
  <c r="U9" i="5"/>
  <c r="M10" i="5"/>
  <c r="N10" i="5"/>
  <c r="O10" i="5"/>
  <c r="P10" i="5"/>
  <c r="Q10" i="5"/>
  <c r="R10" i="5"/>
  <c r="S10" i="5"/>
  <c r="T10" i="5"/>
  <c r="U10" i="5"/>
  <c r="M11" i="5"/>
  <c r="N11" i="5"/>
  <c r="O11" i="5"/>
  <c r="P11" i="5"/>
  <c r="Q11" i="5"/>
  <c r="R11" i="5"/>
  <c r="S11" i="5"/>
  <c r="T11" i="5"/>
  <c r="U11" i="5"/>
  <c r="M12" i="5"/>
  <c r="N12" i="5"/>
  <c r="O12" i="5"/>
  <c r="P12" i="5"/>
  <c r="Q12" i="5"/>
  <c r="R12" i="5"/>
  <c r="S12" i="5"/>
  <c r="T12" i="5"/>
  <c r="U12" i="5"/>
  <c r="M13" i="5"/>
  <c r="N13" i="5"/>
  <c r="O13" i="5"/>
  <c r="P13" i="5"/>
  <c r="Q13" i="5"/>
  <c r="R13" i="5"/>
  <c r="S13" i="5"/>
  <c r="T13" i="5"/>
  <c r="U13" i="5"/>
  <c r="M14" i="5"/>
  <c r="N14" i="5"/>
  <c r="O14" i="5"/>
  <c r="P14" i="5"/>
  <c r="Q14" i="5"/>
  <c r="R14" i="5"/>
  <c r="S14" i="5"/>
  <c r="T14" i="5"/>
  <c r="U14" i="5"/>
  <c r="M15" i="5"/>
  <c r="N15" i="5"/>
  <c r="O15" i="5"/>
  <c r="P15" i="5"/>
  <c r="Q15" i="5"/>
  <c r="R15" i="5"/>
  <c r="S15" i="5"/>
  <c r="T15" i="5"/>
  <c r="U15" i="5"/>
  <c r="M30" i="5"/>
  <c r="N30" i="5"/>
  <c r="O30" i="5"/>
  <c r="P30" i="5"/>
  <c r="Q30" i="5"/>
  <c r="R30" i="5"/>
  <c r="S30" i="5"/>
  <c r="T30" i="5"/>
  <c r="U30" i="5"/>
  <c r="M31" i="5"/>
  <c r="N31" i="5"/>
  <c r="O31" i="5"/>
  <c r="P31" i="5"/>
  <c r="Q31" i="5"/>
  <c r="R31" i="5"/>
  <c r="S31" i="5"/>
  <c r="T31" i="5"/>
  <c r="U31" i="5"/>
  <c r="M32" i="5"/>
  <c r="N32" i="5"/>
  <c r="O32" i="5"/>
  <c r="P32" i="5"/>
  <c r="Q32" i="5"/>
  <c r="R32" i="5"/>
  <c r="S32" i="5"/>
  <c r="T32" i="5"/>
  <c r="U32" i="5"/>
  <c r="M33" i="5"/>
  <c r="N33" i="5"/>
  <c r="O33" i="5"/>
  <c r="P33" i="5"/>
  <c r="Q33" i="5"/>
  <c r="R33" i="5"/>
  <c r="S33" i="5"/>
  <c r="T33" i="5"/>
  <c r="U33" i="5"/>
  <c r="M34" i="5"/>
  <c r="N34" i="5"/>
  <c r="O34" i="5"/>
  <c r="P34" i="5"/>
  <c r="Q34" i="5"/>
  <c r="R34" i="5"/>
  <c r="S34" i="5"/>
  <c r="T34" i="5"/>
  <c r="U34" i="5"/>
  <c r="M35" i="5"/>
  <c r="N35" i="5"/>
  <c r="O35" i="5"/>
  <c r="P35" i="5"/>
  <c r="Q35" i="5"/>
  <c r="R35" i="5"/>
  <c r="S35" i="5"/>
  <c r="T35" i="5"/>
  <c r="U35" i="5"/>
  <c r="M36" i="5"/>
  <c r="N36" i="5"/>
  <c r="O36" i="5"/>
  <c r="P36" i="5"/>
  <c r="Q36" i="5"/>
  <c r="R36" i="5"/>
  <c r="S36" i="5"/>
  <c r="T36" i="5"/>
  <c r="U36" i="5"/>
  <c r="M37" i="5"/>
  <c r="N37" i="5"/>
  <c r="O37" i="5"/>
  <c r="P37" i="5"/>
  <c r="Q37" i="5"/>
  <c r="R37" i="5"/>
  <c r="S37" i="5"/>
  <c r="T37" i="5"/>
  <c r="U37" i="5"/>
  <c r="M38" i="5"/>
  <c r="N38" i="5"/>
  <c r="O38" i="5"/>
  <c r="P38" i="5"/>
  <c r="Q38" i="5"/>
  <c r="R38" i="5"/>
  <c r="S38" i="5"/>
  <c r="T38" i="5"/>
  <c r="U38" i="5"/>
  <c r="M39" i="5"/>
  <c r="N39" i="5"/>
  <c r="O39" i="5"/>
  <c r="P39" i="5"/>
  <c r="Q39" i="5"/>
  <c r="R39" i="5"/>
  <c r="S39" i="5"/>
  <c r="T39" i="5"/>
  <c r="U39" i="5"/>
  <c r="M55" i="5"/>
  <c r="N55" i="5"/>
  <c r="O55" i="5"/>
  <c r="P55" i="5"/>
  <c r="Q55" i="5"/>
  <c r="R55" i="5"/>
  <c r="S55" i="5"/>
  <c r="T55" i="5"/>
  <c r="U55" i="5"/>
  <c r="M56" i="5"/>
  <c r="N56" i="5"/>
  <c r="O56" i="5"/>
  <c r="P56" i="5"/>
  <c r="Q56" i="5"/>
  <c r="R56" i="5"/>
  <c r="S56" i="5"/>
  <c r="T56" i="5"/>
  <c r="U56" i="5"/>
  <c r="M57" i="5"/>
  <c r="N57" i="5"/>
  <c r="O57" i="5"/>
  <c r="P57" i="5"/>
  <c r="Q57" i="5"/>
  <c r="R57" i="5"/>
  <c r="S57" i="5"/>
  <c r="T57" i="5"/>
  <c r="U57" i="5"/>
  <c r="M58" i="5"/>
  <c r="N58" i="5"/>
  <c r="O58" i="5"/>
  <c r="P58" i="5"/>
  <c r="Q58" i="5"/>
  <c r="R58" i="5"/>
  <c r="S58" i="5"/>
  <c r="T58" i="5"/>
  <c r="U58" i="5"/>
  <c r="M59" i="5"/>
  <c r="N59" i="5"/>
  <c r="O59" i="5"/>
  <c r="P59" i="5"/>
  <c r="Q59" i="5"/>
  <c r="R59" i="5"/>
  <c r="S59" i="5"/>
  <c r="T59" i="5"/>
  <c r="U59" i="5"/>
  <c r="M60" i="5"/>
  <c r="N60" i="5"/>
  <c r="O60" i="5"/>
  <c r="P60" i="5"/>
  <c r="Q60" i="5"/>
  <c r="R60" i="5"/>
  <c r="S60" i="5"/>
  <c r="T60" i="5"/>
  <c r="U60" i="5"/>
  <c r="M61" i="5"/>
  <c r="N61" i="5"/>
  <c r="O61" i="5"/>
  <c r="P61" i="5"/>
  <c r="Q61" i="5"/>
  <c r="R61" i="5"/>
  <c r="S61" i="5"/>
  <c r="T61" i="5"/>
  <c r="U61" i="5"/>
  <c r="M62" i="5"/>
  <c r="N62" i="5"/>
  <c r="O62" i="5"/>
  <c r="P62" i="5"/>
  <c r="Q62" i="5"/>
  <c r="R62" i="5"/>
  <c r="S62" i="5"/>
  <c r="T62" i="5"/>
  <c r="U62" i="5"/>
  <c r="M63" i="5"/>
  <c r="N63" i="5"/>
  <c r="O63" i="5"/>
  <c r="P63" i="5"/>
  <c r="Q63" i="5"/>
  <c r="R63" i="5"/>
  <c r="S63" i="5"/>
  <c r="T63" i="5"/>
  <c r="U63" i="5"/>
  <c r="M64" i="5"/>
  <c r="N64" i="5"/>
  <c r="O64" i="5"/>
  <c r="P64" i="5"/>
  <c r="Q64" i="5"/>
  <c r="R64" i="5"/>
  <c r="S64" i="5"/>
  <c r="T64" i="5"/>
  <c r="U64" i="5"/>
  <c r="N6" i="5"/>
  <c r="O6" i="5"/>
  <c r="P6" i="5"/>
  <c r="Q6" i="5"/>
  <c r="R6" i="5"/>
  <c r="S6" i="5"/>
  <c r="T6" i="5"/>
  <c r="U6" i="5"/>
  <c r="M6" i="5"/>
  <c r="W6" i="4"/>
  <c r="M7" i="4"/>
  <c r="N7" i="4"/>
  <c r="O7" i="4"/>
  <c r="P7" i="4"/>
  <c r="Q7" i="4"/>
  <c r="R7" i="4"/>
  <c r="S7" i="4"/>
  <c r="T7" i="4"/>
  <c r="U7" i="4"/>
  <c r="M8" i="4"/>
  <c r="N8" i="4"/>
  <c r="O8" i="4"/>
  <c r="W8" i="4" s="1"/>
  <c r="P8" i="4"/>
  <c r="Q8" i="4"/>
  <c r="R8" i="4"/>
  <c r="S8" i="4"/>
  <c r="T8" i="4"/>
  <c r="U8" i="4"/>
  <c r="M9" i="4"/>
  <c r="N9" i="4"/>
  <c r="O9" i="4"/>
  <c r="P9" i="4"/>
  <c r="Q9" i="4"/>
  <c r="R9" i="4"/>
  <c r="S9" i="4"/>
  <c r="T9" i="4"/>
  <c r="U9" i="4"/>
  <c r="M10" i="4"/>
  <c r="N10" i="4"/>
  <c r="O10" i="4"/>
  <c r="P10" i="4"/>
  <c r="Q10" i="4"/>
  <c r="R10" i="4"/>
  <c r="S10" i="4"/>
  <c r="T10" i="4"/>
  <c r="U10" i="4"/>
  <c r="M11" i="4"/>
  <c r="N11" i="4"/>
  <c r="O11" i="4"/>
  <c r="P11" i="4"/>
  <c r="Q11" i="4"/>
  <c r="R11" i="4"/>
  <c r="S11" i="4"/>
  <c r="T11" i="4"/>
  <c r="U11" i="4"/>
  <c r="M12" i="4"/>
  <c r="N12" i="4"/>
  <c r="O12" i="4"/>
  <c r="P12" i="4"/>
  <c r="Q12" i="4"/>
  <c r="R12" i="4"/>
  <c r="S12" i="4"/>
  <c r="T12" i="4"/>
  <c r="U12" i="4"/>
  <c r="M13" i="4"/>
  <c r="N13" i="4"/>
  <c r="O13" i="4"/>
  <c r="P13" i="4"/>
  <c r="Q13" i="4"/>
  <c r="R13" i="4"/>
  <c r="S13" i="4"/>
  <c r="T13" i="4"/>
  <c r="U13" i="4"/>
  <c r="M14" i="4"/>
  <c r="N14" i="4"/>
  <c r="O14" i="4"/>
  <c r="P14" i="4"/>
  <c r="Q14" i="4"/>
  <c r="R14" i="4"/>
  <c r="S14" i="4"/>
  <c r="T14" i="4"/>
  <c r="U14" i="4"/>
  <c r="M15" i="4"/>
  <c r="N15" i="4"/>
  <c r="O15" i="4"/>
  <c r="P15" i="4"/>
  <c r="Q15" i="4"/>
  <c r="R15" i="4"/>
  <c r="S15" i="4"/>
  <c r="T15" i="4"/>
  <c r="U15" i="4"/>
  <c r="M29" i="4"/>
  <c r="N29" i="4"/>
  <c r="O29" i="4"/>
  <c r="W29" i="4" s="1"/>
  <c r="P29" i="4"/>
  <c r="Q29" i="4"/>
  <c r="R29" i="4"/>
  <c r="S29" i="4"/>
  <c r="T29" i="4"/>
  <c r="U29" i="4"/>
  <c r="M30" i="4"/>
  <c r="N30" i="4"/>
  <c r="O30" i="4"/>
  <c r="P30" i="4"/>
  <c r="Q30" i="4"/>
  <c r="R30" i="4"/>
  <c r="S30" i="4"/>
  <c r="T30" i="4"/>
  <c r="U30" i="4"/>
  <c r="M31" i="4"/>
  <c r="N31" i="4"/>
  <c r="O31" i="4"/>
  <c r="P31" i="4"/>
  <c r="Q31" i="4"/>
  <c r="R31" i="4"/>
  <c r="S31" i="4"/>
  <c r="T31" i="4"/>
  <c r="U31" i="4"/>
  <c r="M32" i="4"/>
  <c r="N32" i="4"/>
  <c r="O32" i="4"/>
  <c r="P32" i="4"/>
  <c r="Q32" i="4"/>
  <c r="R32" i="4"/>
  <c r="S32" i="4"/>
  <c r="T32" i="4"/>
  <c r="U32" i="4"/>
  <c r="M33" i="4"/>
  <c r="N33" i="4"/>
  <c r="O33" i="4"/>
  <c r="W33" i="4" s="1"/>
  <c r="P33" i="4"/>
  <c r="Q33" i="4"/>
  <c r="R33" i="4"/>
  <c r="S33" i="4"/>
  <c r="T33" i="4"/>
  <c r="U33" i="4"/>
  <c r="M34" i="4"/>
  <c r="N34" i="4"/>
  <c r="O34" i="4"/>
  <c r="P34" i="4"/>
  <c r="Q34" i="4"/>
  <c r="R34" i="4"/>
  <c r="S34" i="4"/>
  <c r="T34" i="4"/>
  <c r="U34" i="4"/>
  <c r="M35" i="4"/>
  <c r="W35" i="4" s="1"/>
  <c r="N35" i="4"/>
  <c r="O35" i="4"/>
  <c r="P35" i="4"/>
  <c r="Q35" i="4"/>
  <c r="R35" i="4"/>
  <c r="S35" i="4"/>
  <c r="T35" i="4"/>
  <c r="U35" i="4"/>
  <c r="M36" i="4"/>
  <c r="N36" i="4"/>
  <c r="O36" i="4"/>
  <c r="P36" i="4"/>
  <c r="Q36" i="4"/>
  <c r="R36" i="4"/>
  <c r="S36" i="4"/>
  <c r="T36" i="4"/>
  <c r="U36" i="4"/>
  <c r="M37" i="4"/>
  <c r="N37" i="4"/>
  <c r="O37" i="4"/>
  <c r="W37" i="4" s="1"/>
  <c r="P37" i="4"/>
  <c r="Q37" i="4"/>
  <c r="R37" i="4"/>
  <c r="S37" i="4"/>
  <c r="T37" i="4"/>
  <c r="U37" i="4"/>
  <c r="N38" i="4"/>
  <c r="O38" i="4"/>
  <c r="P38" i="4"/>
  <c r="Q38" i="4"/>
  <c r="R38" i="4"/>
  <c r="S38" i="4"/>
  <c r="T38" i="4"/>
  <c r="U38" i="4"/>
  <c r="M54" i="4"/>
  <c r="N54" i="4"/>
  <c r="O54" i="4"/>
  <c r="P54" i="4"/>
  <c r="Q54" i="4"/>
  <c r="R54" i="4"/>
  <c r="S54" i="4"/>
  <c r="T54" i="4"/>
  <c r="U54" i="4"/>
  <c r="M55" i="4"/>
  <c r="N55" i="4"/>
  <c r="O55" i="4"/>
  <c r="P55" i="4"/>
  <c r="Q55" i="4"/>
  <c r="R55" i="4"/>
  <c r="S55" i="4"/>
  <c r="T55" i="4"/>
  <c r="U55" i="4"/>
  <c r="M56" i="4"/>
  <c r="N56" i="4"/>
  <c r="O56" i="4"/>
  <c r="P56" i="4"/>
  <c r="W56" i="4" s="1"/>
  <c r="Q56" i="4"/>
  <c r="R56" i="4"/>
  <c r="S56" i="4"/>
  <c r="T56" i="4"/>
  <c r="U56" i="4"/>
  <c r="M57" i="4"/>
  <c r="N57" i="4"/>
  <c r="O57" i="4"/>
  <c r="P57" i="4"/>
  <c r="Q57" i="4"/>
  <c r="R57" i="4"/>
  <c r="S57" i="4"/>
  <c r="T57" i="4"/>
  <c r="U57" i="4"/>
  <c r="M58" i="4"/>
  <c r="N58" i="4"/>
  <c r="O58" i="4"/>
  <c r="P58" i="4"/>
  <c r="Q58" i="4"/>
  <c r="R58" i="4"/>
  <c r="S58" i="4"/>
  <c r="T58" i="4"/>
  <c r="U58" i="4"/>
  <c r="M59" i="4"/>
  <c r="N59" i="4"/>
  <c r="O59" i="4"/>
  <c r="P59" i="4"/>
  <c r="Q59" i="4"/>
  <c r="R59" i="4"/>
  <c r="S59" i="4"/>
  <c r="T59" i="4"/>
  <c r="U59" i="4"/>
  <c r="M60" i="4"/>
  <c r="N60" i="4"/>
  <c r="O60" i="4"/>
  <c r="P60" i="4"/>
  <c r="Q60" i="4"/>
  <c r="R60" i="4"/>
  <c r="S60" i="4"/>
  <c r="T60" i="4"/>
  <c r="U60" i="4"/>
  <c r="M61" i="4"/>
  <c r="N61" i="4"/>
  <c r="O61" i="4"/>
  <c r="P61" i="4"/>
  <c r="Q61" i="4"/>
  <c r="R61" i="4"/>
  <c r="S61" i="4"/>
  <c r="T61" i="4"/>
  <c r="U61" i="4"/>
  <c r="M62" i="4"/>
  <c r="N62" i="4"/>
  <c r="O62" i="4"/>
  <c r="P62" i="4"/>
  <c r="Q62" i="4"/>
  <c r="R62" i="4"/>
  <c r="S62" i="4"/>
  <c r="T62" i="4"/>
  <c r="U62" i="4"/>
  <c r="M63" i="4"/>
  <c r="W63" i="4" s="1"/>
  <c r="N63" i="4"/>
  <c r="O63" i="4"/>
  <c r="P63" i="4"/>
  <c r="Q63" i="4"/>
  <c r="R63" i="4"/>
  <c r="S63" i="4"/>
  <c r="T63" i="4"/>
  <c r="U63" i="4"/>
  <c r="N6" i="4"/>
  <c r="O6" i="4"/>
  <c r="P6" i="4"/>
  <c r="Q6" i="4"/>
  <c r="R6" i="4"/>
  <c r="S6" i="4"/>
  <c r="T6" i="4"/>
  <c r="U6" i="4"/>
  <c r="M6" i="4"/>
  <c r="M7" i="3"/>
  <c r="N7" i="3"/>
  <c r="O7" i="3"/>
  <c r="P7" i="3"/>
  <c r="Q7" i="3"/>
  <c r="R7" i="3"/>
  <c r="S7" i="3"/>
  <c r="T7" i="3"/>
  <c r="U7" i="3"/>
  <c r="M8" i="3"/>
  <c r="N8" i="3"/>
  <c r="O8" i="3"/>
  <c r="P8" i="3"/>
  <c r="Q8" i="3"/>
  <c r="R8" i="3"/>
  <c r="S8" i="3"/>
  <c r="T8" i="3"/>
  <c r="U8" i="3"/>
  <c r="M9" i="3"/>
  <c r="N9" i="3"/>
  <c r="O9" i="3"/>
  <c r="P9" i="3"/>
  <c r="Q9" i="3"/>
  <c r="R9" i="3"/>
  <c r="S9" i="3"/>
  <c r="T9" i="3"/>
  <c r="U9" i="3"/>
  <c r="M10" i="3"/>
  <c r="N10" i="3"/>
  <c r="O10" i="3"/>
  <c r="P10" i="3"/>
  <c r="Q10" i="3"/>
  <c r="R10" i="3"/>
  <c r="S10" i="3"/>
  <c r="T10" i="3"/>
  <c r="U10" i="3"/>
  <c r="M11" i="3"/>
  <c r="N11" i="3"/>
  <c r="O11" i="3"/>
  <c r="P11" i="3"/>
  <c r="Q11" i="3"/>
  <c r="R11" i="3"/>
  <c r="S11" i="3"/>
  <c r="T11" i="3"/>
  <c r="U11" i="3"/>
  <c r="M12" i="3"/>
  <c r="N12" i="3"/>
  <c r="O12" i="3"/>
  <c r="P12" i="3"/>
  <c r="Q12" i="3"/>
  <c r="R12" i="3"/>
  <c r="S12" i="3"/>
  <c r="T12" i="3"/>
  <c r="U12" i="3"/>
  <c r="M13" i="3"/>
  <c r="N13" i="3"/>
  <c r="O13" i="3"/>
  <c r="P13" i="3"/>
  <c r="Q13" i="3"/>
  <c r="R13" i="3"/>
  <c r="S13" i="3"/>
  <c r="T13" i="3"/>
  <c r="U13" i="3"/>
  <c r="M14" i="3"/>
  <c r="N14" i="3"/>
  <c r="O14" i="3"/>
  <c r="P14" i="3"/>
  <c r="Q14" i="3"/>
  <c r="R14" i="3"/>
  <c r="S14" i="3"/>
  <c r="T14" i="3"/>
  <c r="U14" i="3"/>
  <c r="M15" i="3"/>
  <c r="N15" i="3"/>
  <c r="O15" i="3"/>
  <c r="P15" i="3"/>
  <c r="Q15" i="3"/>
  <c r="R15" i="3"/>
  <c r="S15" i="3"/>
  <c r="T15" i="3"/>
  <c r="U15" i="3"/>
  <c r="M30" i="3"/>
  <c r="N30" i="3"/>
  <c r="O30" i="3"/>
  <c r="P30" i="3"/>
  <c r="Q30" i="3"/>
  <c r="R30" i="3"/>
  <c r="S30" i="3"/>
  <c r="T30" i="3"/>
  <c r="U30" i="3"/>
  <c r="M31" i="3"/>
  <c r="N31" i="3"/>
  <c r="O31" i="3"/>
  <c r="P31" i="3"/>
  <c r="Q31" i="3"/>
  <c r="R31" i="3"/>
  <c r="S31" i="3"/>
  <c r="T31" i="3"/>
  <c r="U31" i="3"/>
  <c r="M32" i="3"/>
  <c r="N32" i="3"/>
  <c r="O32" i="3"/>
  <c r="P32" i="3"/>
  <c r="Q32" i="3"/>
  <c r="R32" i="3"/>
  <c r="S32" i="3"/>
  <c r="T32" i="3"/>
  <c r="U32" i="3"/>
  <c r="M33" i="3"/>
  <c r="N33" i="3"/>
  <c r="O33" i="3"/>
  <c r="P33" i="3"/>
  <c r="Q33" i="3"/>
  <c r="R33" i="3"/>
  <c r="S33" i="3"/>
  <c r="T33" i="3"/>
  <c r="U33" i="3"/>
  <c r="M34" i="3"/>
  <c r="N34" i="3"/>
  <c r="O34" i="3"/>
  <c r="P34" i="3"/>
  <c r="Q34" i="3"/>
  <c r="R34" i="3"/>
  <c r="S34" i="3"/>
  <c r="T34" i="3"/>
  <c r="U34" i="3"/>
  <c r="M35" i="3"/>
  <c r="N35" i="3"/>
  <c r="O35" i="3"/>
  <c r="P35" i="3"/>
  <c r="Q35" i="3"/>
  <c r="R35" i="3"/>
  <c r="S35" i="3"/>
  <c r="T35" i="3"/>
  <c r="U35" i="3"/>
  <c r="M36" i="3"/>
  <c r="N36" i="3"/>
  <c r="O36" i="3"/>
  <c r="P36" i="3"/>
  <c r="Q36" i="3"/>
  <c r="R36" i="3"/>
  <c r="S36" i="3"/>
  <c r="T36" i="3"/>
  <c r="U36" i="3"/>
  <c r="M37" i="3"/>
  <c r="N37" i="3"/>
  <c r="O37" i="3"/>
  <c r="P37" i="3"/>
  <c r="Q37" i="3"/>
  <c r="R37" i="3"/>
  <c r="S37" i="3"/>
  <c r="T37" i="3"/>
  <c r="U37" i="3"/>
  <c r="M38" i="3"/>
  <c r="N38" i="3"/>
  <c r="O38" i="3"/>
  <c r="P38" i="3"/>
  <c r="Q38" i="3"/>
  <c r="R38" i="3"/>
  <c r="S38" i="3"/>
  <c r="T38" i="3"/>
  <c r="U38" i="3"/>
  <c r="M39" i="3"/>
  <c r="N39" i="3"/>
  <c r="O39" i="3"/>
  <c r="P39" i="3"/>
  <c r="Q39" i="3"/>
  <c r="R39" i="3"/>
  <c r="S39" i="3"/>
  <c r="T39" i="3"/>
  <c r="U39" i="3"/>
  <c r="M53" i="3"/>
  <c r="N53" i="3"/>
  <c r="O53" i="3"/>
  <c r="P53" i="3"/>
  <c r="Q53" i="3"/>
  <c r="R53" i="3"/>
  <c r="S53" i="3"/>
  <c r="T53" i="3"/>
  <c r="U53" i="3"/>
  <c r="M54" i="3"/>
  <c r="N54" i="3"/>
  <c r="O54" i="3"/>
  <c r="P54" i="3"/>
  <c r="Q54" i="3"/>
  <c r="R54" i="3"/>
  <c r="S54" i="3"/>
  <c r="T54" i="3"/>
  <c r="U54" i="3"/>
  <c r="M55" i="3"/>
  <c r="N55" i="3"/>
  <c r="O55" i="3"/>
  <c r="P55" i="3"/>
  <c r="Q55" i="3"/>
  <c r="R55" i="3"/>
  <c r="S55" i="3"/>
  <c r="T55" i="3"/>
  <c r="U55" i="3"/>
  <c r="M56" i="3"/>
  <c r="N56" i="3"/>
  <c r="O56" i="3"/>
  <c r="P56" i="3"/>
  <c r="Q56" i="3"/>
  <c r="R56" i="3"/>
  <c r="S56" i="3"/>
  <c r="T56" i="3"/>
  <c r="U56" i="3"/>
  <c r="M57" i="3"/>
  <c r="N57" i="3"/>
  <c r="O57" i="3"/>
  <c r="P57" i="3"/>
  <c r="Q57" i="3"/>
  <c r="R57" i="3"/>
  <c r="S57" i="3"/>
  <c r="T57" i="3"/>
  <c r="U57" i="3"/>
  <c r="M58" i="3"/>
  <c r="N58" i="3"/>
  <c r="O58" i="3"/>
  <c r="P58" i="3"/>
  <c r="Q58" i="3"/>
  <c r="R58" i="3"/>
  <c r="S58" i="3"/>
  <c r="T58" i="3"/>
  <c r="U58" i="3"/>
  <c r="M59" i="3"/>
  <c r="N59" i="3"/>
  <c r="O59" i="3"/>
  <c r="P59" i="3"/>
  <c r="Q59" i="3"/>
  <c r="R59" i="3"/>
  <c r="S59" i="3"/>
  <c r="T59" i="3"/>
  <c r="U59" i="3"/>
  <c r="M60" i="3"/>
  <c r="N60" i="3"/>
  <c r="O60" i="3"/>
  <c r="P60" i="3"/>
  <c r="Q60" i="3"/>
  <c r="R60" i="3"/>
  <c r="S60" i="3"/>
  <c r="T60" i="3"/>
  <c r="U60" i="3"/>
  <c r="M61" i="3"/>
  <c r="N61" i="3"/>
  <c r="O61" i="3"/>
  <c r="P61" i="3"/>
  <c r="Q61" i="3"/>
  <c r="R61" i="3"/>
  <c r="S61" i="3"/>
  <c r="T61" i="3"/>
  <c r="U61" i="3"/>
  <c r="M62" i="3"/>
  <c r="N62" i="3"/>
  <c r="O62" i="3"/>
  <c r="P62" i="3"/>
  <c r="Q62" i="3"/>
  <c r="R62" i="3"/>
  <c r="S62" i="3"/>
  <c r="T62" i="3"/>
  <c r="U62" i="3"/>
  <c r="U6" i="3"/>
  <c r="T6" i="3"/>
  <c r="N6" i="3"/>
  <c r="O6" i="3"/>
  <c r="P6" i="3"/>
  <c r="Q6" i="3"/>
  <c r="R6" i="3"/>
  <c r="S6" i="3"/>
  <c r="M6" i="3"/>
  <c r="N7" i="2"/>
  <c r="O7" i="2"/>
  <c r="P7" i="2"/>
  <c r="Q7" i="2"/>
  <c r="R7" i="2"/>
  <c r="S7" i="2"/>
  <c r="T7" i="2"/>
  <c r="U7" i="2"/>
  <c r="V7" i="2"/>
  <c r="N8" i="2"/>
  <c r="O8" i="2"/>
  <c r="P8" i="2"/>
  <c r="Q8" i="2"/>
  <c r="R8" i="2"/>
  <c r="S8" i="2"/>
  <c r="T8" i="2"/>
  <c r="U8" i="2"/>
  <c r="V8" i="2"/>
  <c r="N9" i="2"/>
  <c r="O9" i="2"/>
  <c r="P9" i="2"/>
  <c r="Q9" i="2"/>
  <c r="R9" i="2"/>
  <c r="S9" i="2"/>
  <c r="T9" i="2"/>
  <c r="U9" i="2"/>
  <c r="V9" i="2"/>
  <c r="N10" i="2"/>
  <c r="O10" i="2"/>
  <c r="P10" i="2"/>
  <c r="Q10" i="2"/>
  <c r="R10" i="2"/>
  <c r="S10" i="2"/>
  <c r="T10" i="2"/>
  <c r="U10" i="2"/>
  <c r="V10" i="2"/>
  <c r="N11" i="2"/>
  <c r="O11" i="2"/>
  <c r="P11" i="2"/>
  <c r="Q11" i="2"/>
  <c r="R11" i="2"/>
  <c r="S11" i="2"/>
  <c r="T11" i="2"/>
  <c r="U11" i="2"/>
  <c r="V11" i="2"/>
  <c r="N12" i="2"/>
  <c r="O12" i="2"/>
  <c r="P12" i="2"/>
  <c r="Q12" i="2"/>
  <c r="R12" i="2"/>
  <c r="S12" i="2"/>
  <c r="T12" i="2"/>
  <c r="U12" i="2"/>
  <c r="V12" i="2"/>
  <c r="N13" i="2"/>
  <c r="O13" i="2"/>
  <c r="P13" i="2"/>
  <c r="Q13" i="2"/>
  <c r="R13" i="2"/>
  <c r="S13" i="2"/>
  <c r="T13" i="2"/>
  <c r="U13" i="2"/>
  <c r="V13" i="2"/>
  <c r="N14" i="2"/>
  <c r="O14" i="2"/>
  <c r="P14" i="2"/>
  <c r="Q14" i="2"/>
  <c r="R14" i="2"/>
  <c r="S14" i="2"/>
  <c r="T14" i="2"/>
  <c r="U14" i="2"/>
  <c r="V14" i="2"/>
  <c r="N15" i="2"/>
  <c r="O15" i="2"/>
  <c r="P15" i="2"/>
  <c r="Q15" i="2"/>
  <c r="R15" i="2"/>
  <c r="S15" i="2"/>
  <c r="T15" i="2"/>
  <c r="U15" i="2"/>
  <c r="V15" i="2"/>
  <c r="N30" i="2"/>
  <c r="O30" i="2"/>
  <c r="P30" i="2"/>
  <c r="Q30" i="2"/>
  <c r="R30" i="2"/>
  <c r="S30" i="2"/>
  <c r="T30" i="2"/>
  <c r="U30" i="2"/>
  <c r="V30" i="2"/>
  <c r="N31" i="2"/>
  <c r="O31" i="2"/>
  <c r="P31" i="2"/>
  <c r="Q31" i="2"/>
  <c r="R31" i="2"/>
  <c r="S31" i="2"/>
  <c r="T31" i="2"/>
  <c r="U31" i="2"/>
  <c r="V31" i="2"/>
  <c r="N32" i="2"/>
  <c r="O32" i="2"/>
  <c r="P32" i="2"/>
  <c r="Q32" i="2"/>
  <c r="R32" i="2"/>
  <c r="S32" i="2"/>
  <c r="T32" i="2"/>
  <c r="U32" i="2"/>
  <c r="V32" i="2"/>
  <c r="N33" i="2"/>
  <c r="O33" i="2"/>
  <c r="P33" i="2"/>
  <c r="Q33" i="2"/>
  <c r="R33" i="2"/>
  <c r="S33" i="2"/>
  <c r="T33" i="2"/>
  <c r="U33" i="2"/>
  <c r="V33" i="2"/>
  <c r="N34" i="2"/>
  <c r="O34" i="2"/>
  <c r="P34" i="2"/>
  <c r="Q34" i="2"/>
  <c r="R34" i="2"/>
  <c r="S34" i="2"/>
  <c r="T34" i="2"/>
  <c r="U34" i="2"/>
  <c r="V34" i="2"/>
  <c r="N35" i="2"/>
  <c r="O35" i="2"/>
  <c r="P35" i="2"/>
  <c r="Q35" i="2"/>
  <c r="R35" i="2"/>
  <c r="S35" i="2"/>
  <c r="T35" i="2"/>
  <c r="U35" i="2"/>
  <c r="V35" i="2"/>
  <c r="N36" i="2"/>
  <c r="O36" i="2"/>
  <c r="P36" i="2"/>
  <c r="Q36" i="2"/>
  <c r="R36" i="2"/>
  <c r="S36" i="2"/>
  <c r="T36" i="2"/>
  <c r="U36" i="2"/>
  <c r="V36" i="2"/>
  <c r="N37" i="2"/>
  <c r="O37" i="2"/>
  <c r="P37" i="2"/>
  <c r="Q37" i="2"/>
  <c r="R37" i="2"/>
  <c r="S37" i="2"/>
  <c r="T37" i="2"/>
  <c r="U37" i="2"/>
  <c r="V37" i="2"/>
  <c r="N38" i="2"/>
  <c r="O38" i="2"/>
  <c r="P38" i="2"/>
  <c r="Q38" i="2"/>
  <c r="R38" i="2"/>
  <c r="S38" i="2"/>
  <c r="T38" i="2"/>
  <c r="U38" i="2"/>
  <c r="V38" i="2"/>
  <c r="N39" i="2"/>
  <c r="O39" i="2"/>
  <c r="P39" i="2"/>
  <c r="Q39" i="2"/>
  <c r="R39" i="2"/>
  <c r="S39" i="2"/>
  <c r="T39" i="2"/>
  <c r="U39" i="2"/>
  <c r="V39" i="2"/>
  <c r="N55" i="2"/>
  <c r="O55" i="2"/>
  <c r="P55" i="2"/>
  <c r="Q55" i="2"/>
  <c r="R55" i="2"/>
  <c r="S55" i="2"/>
  <c r="T55" i="2"/>
  <c r="U55" i="2"/>
  <c r="V55" i="2"/>
  <c r="N56" i="2"/>
  <c r="O56" i="2"/>
  <c r="P56" i="2"/>
  <c r="Q56" i="2"/>
  <c r="R56" i="2"/>
  <c r="S56" i="2"/>
  <c r="T56" i="2"/>
  <c r="U56" i="2"/>
  <c r="V56" i="2"/>
  <c r="N57" i="2"/>
  <c r="O57" i="2"/>
  <c r="P57" i="2"/>
  <c r="Q57" i="2"/>
  <c r="R57" i="2"/>
  <c r="S57" i="2"/>
  <c r="T57" i="2"/>
  <c r="U57" i="2"/>
  <c r="V57" i="2"/>
  <c r="N58" i="2"/>
  <c r="O58" i="2"/>
  <c r="P58" i="2"/>
  <c r="Q58" i="2"/>
  <c r="R58" i="2"/>
  <c r="S58" i="2"/>
  <c r="T58" i="2"/>
  <c r="U58" i="2"/>
  <c r="V58" i="2"/>
  <c r="N59" i="2"/>
  <c r="O59" i="2"/>
  <c r="P59" i="2"/>
  <c r="Q59" i="2"/>
  <c r="R59" i="2"/>
  <c r="S59" i="2"/>
  <c r="T59" i="2"/>
  <c r="U59" i="2"/>
  <c r="V59" i="2"/>
  <c r="N60" i="2"/>
  <c r="O60" i="2"/>
  <c r="P60" i="2"/>
  <c r="Q60" i="2"/>
  <c r="R60" i="2"/>
  <c r="S60" i="2"/>
  <c r="T60" i="2"/>
  <c r="U60" i="2"/>
  <c r="V60" i="2"/>
  <c r="N61" i="2"/>
  <c r="O61" i="2"/>
  <c r="P61" i="2"/>
  <c r="Q61" i="2"/>
  <c r="R61" i="2"/>
  <c r="S61" i="2"/>
  <c r="T61" i="2"/>
  <c r="U61" i="2"/>
  <c r="V61" i="2"/>
  <c r="N62" i="2"/>
  <c r="O62" i="2"/>
  <c r="P62" i="2"/>
  <c r="Q62" i="2"/>
  <c r="R62" i="2"/>
  <c r="S62" i="2"/>
  <c r="T62" i="2"/>
  <c r="U62" i="2"/>
  <c r="V62" i="2"/>
  <c r="N63" i="2"/>
  <c r="O63" i="2"/>
  <c r="P63" i="2"/>
  <c r="Q63" i="2"/>
  <c r="R63" i="2"/>
  <c r="S63" i="2"/>
  <c r="T63" i="2"/>
  <c r="U63" i="2"/>
  <c r="V63" i="2"/>
  <c r="N64" i="2"/>
  <c r="O64" i="2"/>
  <c r="P64" i="2"/>
  <c r="Q64" i="2"/>
  <c r="R64" i="2"/>
  <c r="S64" i="2"/>
  <c r="T64" i="2"/>
  <c r="U64" i="2"/>
  <c r="V64" i="2"/>
  <c r="O6" i="2"/>
  <c r="P6" i="2"/>
  <c r="Q6" i="2"/>
  <c r="R6" i="2"/>
  <c r="S6" i="2"/>
  <c r="T6" i="2"/>
  <c r="U6" i="2"/>
  <c r="V6" i="2"/>
  <c r="N6" i="2"/>
  <c r="P30" i="1"/>
  <c r="Q30" i="1"/>
  <c r="R30" i="1"/>
  <c r="S30" i="1"/>
  <c r="T30" i="1"/>
  <c r="U30" i="1"/>
  <c r="V30" i="1"/>
  <c r="W30" i="1"/>
  <c r="X30" i="1"/>
  <c r="P31" i="1"/>
  <c r="Q31" i="1"/>
  <c r="R31" i="1"/>
  <c r="S31" i="1"/>
  <c r="T31" i="1"/>
  <c r="U31" i="1"/>
  <c r="V31" i="1"/>
  <c r="W31" i="1"/>
  <c r="X31" i="1"/>
  <c r="P32" i="1"/>
  <c r="Q32" i="1"/>
  <c r="R32" i="1"/>
  <c r="S32" i="1"/>
  <c r="T32" i="1"/>
  <c r="U32" i="1"/>
  <c r="V32" i="1"/>
  <c r="W32" i="1"/>
  <c r="X32" i="1"/>
  <c r="P33" i="1"/>
  <c r="Q33" i="1"/>
  <c r="R33" i="1"/>
  <c r="S33" i="1"/>
  <c r="T33" i="1"/>
  <c r="U33" i="1"/>
  <c r="V33" i="1"/>
  <c r="W33" i="1"/>
  <c r="X33" i="1"/>
  <c r="P34" i="1"/>
  <c r="Q34" i="1"/>
  <c r="R34" i="1"/>
  <c r="S34" i="1"/>
  <c r="T34" i="1"/>
  <c r="U34" i="1"/>
  <c r="V34" i="1"/>
  <c r="W34" i="1"/>
  <c r="X34" i="1"/>
  <c r="P35" i="1"/>
  <c r="Q35" i="1"/>
  <c r="R35" i="1"/>
  <c r="S35" i="1"/>
  <c r="T35" i="1"/>
  <c r="U35" i="1"/>
  <c r="V35" i="1"/>
  <c r="W35" i="1"/>
  <c r="X35" i="1"/>
  <c r="P36" i="1"/>
  <c r="Q36" i="1"/>
  <c r="R36" i="1"/>
  <c r="S36" i="1"/>
  <c r="T36" i="1"/>
  <c r="U36" i="1"/>
  <c r="V36" i="1"/>
  <c r="W36" i="1"/>
  <c r="X36" i="1"/>
  <c r="P37" i="1"/>
  <c r="Q37" i="1"/>
  <c r="R37" i="1"/>
  <c r="S37" i="1"/>
  <c r="T37" i="1"/>
  <c r="U37" i="1"/>
  <c r="V37" i="1"/>
  <c r="W37" i="1"/>
  <c r="X37" i="1"/>
  <c r="P38" i="1"/>
  <c r="Q38" i="1"/>
  <c r="R38" i="1"/>
  <c r="S38" i="1"/>
  <c r="T38" i="1"/>
  <c r="U38" i="1"/>
  <c r="V38" i="1"/>
  <c r="W38" i="1"/>
  <c r="X38" i="1"/>
  <c r="P39" i="1"/>
  <c r="Q39" i="1"/>
  <c r="R39" i="1"/>
  <c r="S39" i="1"/>
  <c r="T39" i="1"/>
  <c r="U39" i="1"/>
  <c r="V39" i="1"/>
  <c r="W39" i="1"/>
  <c r="X39" i="1"/>
  <c r="P50" i="1"/>
  <c r="Q50" i="1"/>
  <c r="R50" i="1"/>
  <c r="S50" i="1"/>
  <c r="T50" i="1"/>
  <c r="U50" i="1"/>
  <c r="V50" i="1"/>
  <c r="W50" i="1"/>
  <c r="X50" i="1"/>
  <c r="P51" i="1"/>
  <c r="Q51" i="1"/>
  <c r="R51" i="1"/>
  <c r="S51" i="1"/>
  <c r="T51" i="1"/>
  <c r="U51" i="1"/>
  <c r="V51" i="1"/>
  <c r="W51" i="1"/>
  <c r="X51" i="1"/>
  <c r="P52" i="1"/>
  <c r="Q52" i="1"/>
  <c r="R52" i="1"/>
  <c r="S52" i="1"/>
  <c r="T52" i="1"/>
  <c r="U52" i="1"/>
  <c r="V52" i="1"/>
  <c r="W52" i="1"/>
  <c r="X52" i="1"/>
  <c r="P53" i="1"/>
  <c r="Q53" i="1"/>
  <c r="R53" i="1"/>
  <c r="S53" i="1"/>
  <c r="T53" i="1"/>
  <c r="U53" i="1"/>
  <c r="V53" i="1"/>
  <c r="W53" i="1"/>
  <c r="X53" i="1"/>
  <c r="P54" i="1"/>
  <c r="Q54" i="1"/>
  <c r="R54" i="1"/>
  <c r="S54" i="1"/>
  <c r="T54" i="1"/>
  <c r="U54" i="1"/>
  <c r="V54" i="1"/>
  <c r="W54" i="1"/>
  <c r="X54" i="1"/>
  <c r="P55" i="1"/>
  <c r="Q55" i="1"/>
  <c r="R55" i="1"/>
  <c r="S55" i="1"/>
  <c r="T55" i="1"/>
  <c r="U55" i="1"/>
  <c r="V55" i="1"/>
  <c r="W55" i="1"/>
  <c r="X55" i="1"/>
  <c r="P56" i="1"/>
  <c r="Q56" i="1"/>
  <c r="R56" i="1"/>
  <c r="S56" i="1"/>
  <c r="T56" i="1"/>
  <c r="U56" i="1"/>
  <c r="V56" i="1"/>
  <c r="W56" i="1"/>
  <c r="X56" i="1"/>
  <c r="P57" i="1"/>
  <c r="Q57" i="1"/>
  <c r="R57" i="1"/>
  <c r="S57" i="1"/>
  <c r="T57" i="1"/>
  <c r="U57" i="1"/>
  <c r="V57" i="1"/>
  <c r="W57" i="1"/>
  <c r="X57" i="1"/>
  <c r="P58" i="1"/>
  <c r="Q58" i="1"/>
  <c r="R58" i="1"/>
  <c r="S58" i="1"/>
  <c r="T58" i="1"/>
  <c r="U58" i="1"/>
  <c r="V58" i="1"/>
  <c r="W58" i="1"/>
  <c r="X58" i="1"/>
  <c r="P59" i="1"/>
  <c r="Q59" i="1"/>
  <c r="R59" i="1"/>
  <c r="S59" i="1"/>
  <c r="T59" i="1"/>
  <c r="U59" i="1"/>
  <c r="V59" i="1"/>
  <c r="W59" i="1"/>
  <c r="X59" i="1"/>
  <c r="P7" i="1"/>
  <c r="Q7" i="1"/>
  <c r="R7" i="1"/>
  <c r="S7" i="1"/>
  <c r="T7" i="1"/>
  <c r="U7" i="1"/>
  <c r="V7" i="1"/>
  <c r="W7" i="1"/>
  <c r="X7" i="1"/>
  <c r="P8" i="1"/>
  <c r="Q8" i="1"/>
  <c r="R8" i="1"/>
  <c r="S8" i="1"/>
  <c r="T8" i="1"/>
  <c r="U8" i="1"/>
  <c r="V8" i="1"/>
  <c r="W8" i="1"/>
  <c r="X8" i="1"/>
  <c r="P9" i="1"/>
  <c r="Q9" i="1"/>
  <c r="R9" i="1"/>
  <c r="S9" i="1"/>
  <c r="T9" i="1"/>
  <c r="U9" i="1"/>
  <c r="V9" i="1"/>
  <c r="W9" i="1"/>
  <c r="X9" i="1"/>
  <c r="P10" i="1"/>
  <c r="Q10" i="1"/>
  <c r="R10" i="1"/>
  <c r="S10" i="1"/>
  <c r="T10" i="1"/>
  <c r="U10" i="1"/>
  <c r="V10" i="1"/>
  <c r="W10" i="1"/>
  <c r="X10" i="1"/>
  <c r="P11" i="1"/>
  <c r="Q11" i="1"/>
  <c r="R11" i="1"/>
  <c r="S11" i="1"/>
  <c r="T11" i="1"/>
  <c r="U11" i="1"/>
  <c r="V11" i="1"/>
  <c r="W11" i="1"/>
  <c r="X11" i="1"/>
  <c r="P12" i="1"/>
  <c r="Q12" i="1"/>
  <c r="R12" i="1"/>
  <c r="S12" i="1"/>
  <c r="T12" i="1"/>
  <c r="U12" i="1"/>
  <c r="V12" i="1"/>
  <c r="W12" i="1"/>
  <c r="X12" i="1"/>
  <c r="P13" i="1"/>
  <c r="Q13" i="1"/>
  <c r="R13" i="1"/>
  <c r="S13" i="1"/>
  <c r="T13" i="1"/>
  <c r="U13" i="1"/>
  <c r="V13" i="1"/>
  <c r="W13" i="1"/>
  <c r="X13" i="1"/>
  <c r="P14" i="1"/>
  <c r="Q14" i="1"/>
  <c r="R14" i="1"/>
  <c r="S14" i="1"/>
  <c r="T14" i="1"/>
  <c r="U14" i="1"/>
  <c r="V14" i="1"/>
  <c r="W14" i="1"/>
  <c r="X14" i="1"/>
  <c r="P15" i="1"/>
  <c r="Q15" i="1"/>
  <c r="R15" i="1"/>
  <c r="S15" i="1"/>
  <c r="T15" i="1"/>
  <c r="U15" i="1"/>
  <c r="V15" i="1"/>
  <c r="W15" i="1"/>
  <c r="X15" i="1"/>
  <c r="V6" i="1"/>
  <c r="W6" i="1"/>
  <c r="X6" i="1"/>
  <c r="W61" i="3" l="1"/>
  <c r="W53" i="3"/>
  <c r="W36" i="3"/>
  <c r="W32" i="3"/>
  <c r="W10" i="3"/>
  <c r="W8" i="3"/>
  <c r="W6" i="3"/>
  <c r="X6" i="2"/>
  <c r="Z30" i="1"/>
  <c r="Z59" i="1"/>
  <c r="Z55" i="1"/>
  <c r="Z51" i="1"/>
  <c r="Z37" i="1"/>
  <c r="Z33" i="1"/>
  <c r="Z52" i="1"/>
  <c r="Z38" i="1"/>
  <c r="Z34" i="1"/>
  <c r="Z58" i="1"/>
  <c r="Z54" i="1"/>
  <c r="Z39" i="1"/>
  <c r="Z35" i="1"/>
  <c r="Z32" i="1"/>
  <c r="Z56" i="1"/>
  <c r="Z57" i="1"/>
  <c r="Z53" i="1"/>
  <c r="Z50" i="1"/>
  <c r="Z36" i="1"/>
  <c r="Z31" i="1"/>
  <c r="W64" i="5"/>
  <c r="W62" i="5"/>
  <c r="W60" i="5"/>
  <c r="W58" i="5"/>
  <c r="W56" i="5"/>
  <c r="W39" i="5"/>
  <c r="W37" i="5"/>
  <c r="W35" i="5"/>
  <c r="W33" i="5"/>
  <c r="W31" i="5"/>
  <c r="W15" i="5"/>
  <c r="W13" i="5"/>
  <c r="W11" i="5"/>
  <c r="W9" i="5"/>
  <c r="W7" i="5"/>
  <c r="W63" i="5"/>
  <c r="W61" i="5"/>
  <c r="W59" i="5"/>
  <c r="W57" i="5"/>
  <c r="W55" i="5"/>
  <c r="W38" i="5"/>
  <c r="W36" i="5"/>
  <c r="W34" i="5"/>
  <c r="W32" i="5"/>
  <c r="W30" i="5"/>
  <c r="W14" i="5"/>
  <c r="W12" i="5"/>
  <c r="W10" i="5"/>
  <c r="W8" i="5"/>
  <c r="Y55" i="5"/>
  <c r="Y30" i="5"/>
  <c r="W59" i="4"/>
  <c r="W60" i="4"/>
  <c r="W31" i="4"/>
  <c r="W12" i="4"/>
  <c r="W62" i="4"/>
  <c r="W58" i="4"/>
  <c r="W54" i="4"/>
  <c r="W38" i="4"/>
  <c r="W34" i="4"/>
  <c r="W30" i="4"/>
  <c r="W13" i="4"/>
  <c r="W9" i="4"/>
  <c r="W55" i="4"/>
  <c r="W14" i="4"/>
  <c r="W10" i="4"/>
  <c r="W61" i="4"/>
  <c r="W57" i="4"/>
  <c r="W36" i="4"/>
  <c r="W32" i="4"/>
  <c r="W15" i="4"/>
  <c r="W11" i="4"/>
  <c r="W7" i="4"/>
  <c r="W57" i="3"/>
  <c r="W55" i="3"/>
  <c r="W59" i="3"/>
  <c r="W30" i="3"/>
  <c r="W14" i="3"/>
  <c r="W12" i="3"/>
  <c r="W62" i="3"/>
  <c r="W58" i="3"/>
  <c r="W54" i="3"/>
  <c r="W37" i="3"/>
  <c r="W33" i="3"/>
  <c r="W15" i="3"/>
  <c r="W11" i="3"/>
  <c r="W7" i="3"/>
  <c r="W38" i="3"/>
  <c r="W34" i="3"/>
  <c r="W60" i="3"/>
  <c r="W56" i="3"/>
  <c r="W39" i="3"/>
  <c r="W35" i="3"/>
  <c r="W31" i="3"/>
  <c r="W13" i="3"/>
  <c r="W9" i="3"/>
  <c r="X62" i="2"/>
  <c r="X61" i="2"/>
  <c r="X58" i="2"/>
  <c r="X57" i="2"/>
  <c r="X39" i="2"/>
  <c r="X38" i="2"/>
  <c r="X35" i="2"/>
  <c r="X34" i="2"/>
  <c r="X31" i="2"/>
  <c r="X30" i="2"/>
  <c r="X15" i="2"/>
  <c r="X13" i="2"/>
  <c r="X11" i="2"/>
  <c r="X9" i="2"/>
  <c r="X7" i="2"/>
  <c r="X12" i="2"/>
  <c r="X8" i="2"/>
  <c r="X64" i="2"/>
  <c r="X60" i="2"/>
  <c r="X56" i="2"/>
  <c r="X37" i="2"/>
  <c r="X33" i="2"/>
  <c r="X63" i="2"/>
  <c r="X59" i="2"/>
  <c r="X55" i="2"/>
  <c r="Z55" i="2" s="1"/>
  <c r="X36" i="2"/>
  <c r="X32" i="2"/>
  <c r="X14" i="2"/>
  <c r="X10" i="2"/>
  <c r="Z6" i="1"/>
  <c r="Z15" i="1"/>
  <c r="Z11" i="1"/>
  <c r="Z7" i="1"/>
  <c r="Z14" i="1"/>
  <c r="Z12" i="1"/>
  <c r="Z10" i="1"/>
  <c r="Z8" i="1"/>
  <c r="Z13" i="1"/>
  <c r="Z9" i="1"/>
  <c r="C1" i="6"/>
  <c r="D1" i="6" s="1"/>
  <c r="E1" i="6" s="1"/>
  <c r="F1" i="6" s="1"/>
  <c r="G1" i="6" s="1"/>
  <c r="H1" i="6" s="1"/>
  <c r="I1" i="6" s="1"/>
  <c r="J1" i="6" s="1"/>
  <c r="K1" i="6" s="1"/>
  <c r="D68" i="5"/>
  <c r="E68" i="5"/>
  <c r="F68" i="5" s="1"/>
  <c r="G68" i="5" s="1"/>
  <c r="H68" i="5" s="1"/>
  <c r="I68" i="5" s="1"/>
  <c r="J68" i="5" s="1"/>
  <c r="K68" i="5" s="1"/>
  <c r="D43" i="5"/>
  <c r="E43" i="5" s="1"/>
  <c r="F43" i="5" s="1"/>
  <c r="G43" i="5" s="1"/>
  <c r="H43" i="5" s="1"/>
  <c r="I43" i="5" s="1"/>
  <c r="J43" i="5" s="1"/>
  <c r="K43" i="5" s="1"/>
  <c r="D19" i="5"/>
  <c r="E19" i="5" s="1"/>
  <c r="F19" i="5" s="1"/>
  <c r="G19" i="5" s="1"/>
  <c r="H19" i="5" s="1"/>
  <c r="I19" i="5" s="1"/>
  <c r="J19" i="5" s="1"/>
  <c r="K19" i="5" s="1"/>
  <c r="C68" i="5"/>
  <c r="B68" i="5"/>
  <c r="C43" i="5"/>
  <c r="B43" i="5"/>
  <c r="C19" i="5"/>
  <c r="B19" i="5"/>
  <c r="D67" i="4"/>
  <c r="E67" i="4" s="1"/>
  <c r="F67" i="4" s="1"/>
  <c r="G67" i="4" s="1"/>
  <c r="H67" i="4" s="1"/>
  <c r="I67" i="4" s="1"/>
  <c r="J67" i="4" s="1"/>
  <c r="K67" i="4" s="1"/>
  <c r="D42" i="4"/>
  <c r="E42" i="4" s="1"/>
  <c r="F42" i="4" s="1"/>
  <c r="G42" i="4" s="1"/>
  <c r="H42" i="4" s="1"/>
  <c r="I42" i="4" s="1"/>
  <c r="J42" i="4" s="1"/>
  <c r="K42" i="4" s="1"/>
  <c r="D19" i="4"/>
  <c r="E19" i="4" s="1"/>
  <c r="F19" i="4" s="1"/>
  <c r="G19" i="4" s="1"/>
  <c r="H19" i="4" s="1"/>
  <c r="I19" i="4" s="1"/>
  <c r="J19" i="4" s="1"/>
  <c r="K19" i="4" s="1"/>
  <c r="C67" i="4"/>
  <c r="B67" i="4"/>
  <c r="C42" i="4"/>
  <c r="B42" i="4"/>
  <c r="C19" i="4"/>
  <c r="B19" i="4"/>
  <c r="B66" i="3"/>
  <c r="C66" i="3" s="1"/>
  <c r="D66" i="3" s="1"/>
  <c r="E66" i="3" s="1"/>
  <c r="F66" i="3" s="1"/>
  <c r="G66" i="3" s="1"/>
  <c r="H66" i="3" s="1"/>
  <c r="I66" i="3" s="1"/>
  <c r="J66" i="3" s="1"/>
  <c r="K66" i="3" s="1"/>
  <c r="B43" i="3"/>
  <c r="C43" i="3" s="1"/>
  <c r="D43" i="3" s="1"/>
  <c r="E43" i="3" s="1"/>
  <c r="F43" i="3" s="1"/>
  <c r="G43" i="3" s="1"/>
  <c r="H43" i="3" s="1"/>
  <c r="I43" i="3" s="1"/>
  <c r="J43" i="3" s="1"/>
  <c r="K43" i="3" s="1"/>
  <c r="B19" i="3"/>
  <c r="C19" i="3" s="1"/>
  <c r="D19" i="3" s="1"/>
  <c r="E19" i="3" s="1"/>
  <c r="F19" i="3" s="1"/>
  <c r="G19" i="3" s="1"/>
  <c r="H19" i="3" s="1"/>
  <c r="I19" i="3" s="1"/>
  <c r="J19" i="3" s="1"/>
  <c r="K19" i="3" s="1"/>
  <c r="B68" i="2"/>
  <c r="C68" i="2" s="1"/>
  <c r="D68" i="2" s="1"/>
  <c r="E68" i="2" s="1"/>
  <c r="F68" i="2" s="1"/>
  <c r="G68" i="2" s="1"/>
  <c r="H68" i="2" s="1"/>
  <c r="I68" i="2" s="1"/>
  <c r="J68" i="2" s="1"/>
  <c r="K68" i="2" s="1"/>
  <c r="B43" i="2"/>
  <c r="C43" i="2" s="1"/>
  <c r="D43" i="2" s="1"/>
  <c r="E43" i="2" s="1"/>
  <c r="F43" i="2" s="1"/>
  <c r="G43" i="2" s="1"/>
  <c r="H43" i="2" s="1"/>
  <c r="I43" i="2" s="1"/>
  <c r="J43" i="2" s="1"/>
  <c r="K43" i="2" s="1"/>
  <c r="B19" i="2"/>
  <c r="C19" i="2" s="1"/>
  <c r="D19" i="2" s="1"/>
  <c r="E19" i="2" s="1"/>
  <c r="F19" i="2" s="1"/>
  <c r="G19" i="2" s="1"/>
  <c r="H19" i="2" s="1"/>
  <c r="I19" i="2" s="1"/>
  <c r="J19" i="2" s="1"/>
  <c r="K19" i="2" s="1"/>
  <c r="B63" i="1"/>
  <c r="C63" i="1" s="1"/>
  <c r="D63" i="1" s="1"/>
  <c r="E63" i="1" s="1"/>
  <c r="F63" i="1" s="1"/>
  <c r="G63" i="1" s="1"/>
  <c r="H63" i="1" s="1"/>
  <c r="B43" i="1"/>
  <c r="C43" i="1" s="1"/>
  <c r="D43" i="1" s="1"/>
  <c r="E43" i="1" s="1"/>
  <c r="F43" i="1" s="1"/>
  <c r="G43" i="1" s="1"/>
  <c r="H43" i="1" s="1"/>
  <c r="B19" i="1"/>
  <c r="C19" i="1"/>
  <c r="D19" i="1" s="1"/>
  <c r="E19" i="1" s="1"/>
  <c r="F19" i="1" s="1"/>
  <c r="G19" i="1" s="1"/>
  <c r="H19" i="1" s="1"/>
  <c r="Y30" i="3" l="1"/>
  <c r="Z30" i="2"/>
  <c r="I43" i="1"/>
  <c r="J43" i="1" s="1"/>
  <c r="K43" i="1" s="1"/>
  <c r="I63" i="1"/>
  <c r="J63" i="1" s="1"/>
  <c r="K63" i="1" s="1"/>
  <c r="I19" i="1"/>
  <c r="J19" i="1" s="1"/>
  <c r="K19" i="1" s="1"/>
  <c r="Z6" i="2"/>
  <c r="AB50" i="1"/>
  <c r="AB30" i="1"/>
  <c r="Y6" i="5"/>
  <c r="X6" i="4"/>
  <c r="X29" i="4"/>
  <c r="X54" i="4"/>
  <c r="Y53" i="3"/>
  <c r="Y6" i="3"/>
  <c r="AB6" i="1"/>
  <c r="D54" i="5"/>
  <c r="E54" i="5" s="1"/>
  <c r="F54" i="5" s="1"/>
  <c r="G54" i="5" s="1"/>
  <c r="H54" i="5" s="1"/>
  <c r="I54" i="5" s="1"/>
  <c r="J54" i="5" s="1"/>
  <c r="K54" i="5" s="1"/>
  <c r="C54" i="5"/>
  <c r="C29" i="5"/>
  <c r="D29" i="5" s="1"/>
  <c r="E29" i="5" s="1"/>
  <c r="F29" i="5" s="1"/>
  <c r="G29" i="5" s="1"/>
  <c r="H29" i="5" s="1"/>
  <c r="I29" i="5" s="1"/>
  <c r="J29" i="5" s="1"/>
  <c r="K29" i="5" s="1"/>
  <c r="D5" i="5"/>
  <c r="E5" i="5" s="1"/>
  <c r="F5" i="5" s="1"/>
  <c r="G5" i="5" s="1"/>
  <c r="H5" i="5" s="1"/>
  <c r="I5" i="5" s="1"/>
  <c r="J5" i="5" s="1"/>
  <c r="K5" i="5" s="1"/>
  <c r="C5" i="5"/>
  <c r="D53" i="4"/>
  <c r="E53" i="4" s="1"/>
  <c r="F53" i="4" s="1"/>
  <c r="G53" i="4" s="1"/>
  <c r="H53" i="4" s="1"/>
  <c r="I53" i="4" s="1"/>
  <c r="J53" i="4" s="1"/>
  <c r="K53" i="4" s="1"/>
  <c r="C53" i="4"/>
  <c r="E28" i="4"/>
  <c r="F28" i="4" s="1"/>
  <c r="G28" i="4" s="1"/>
  <c r="H28" i="4" s="1"/>
  <c r="I28" i="4" s="1"/>
  <c r="J28" i="4" s="1"/>
  <c r="K28" i="4" s="1"/>
  <c r="D28" i="4"/>
  <c r="C28" i="4"/>
  <c r="C5" i="4"/>
  <c r="D5" i="4" s="1"/>
  <c r="E5" i="4" s="1"/>
  <c r="F5" i="4" s="1"/>
  <c r="G5" i="4" s="1"/>
  <c r="H5" i="4" s="1"/>
  <c r="I5" i="4" s="1"/>
  <c r="J5" i="4" s="1"/>
  <c r="K5" i="4" s="1"/>
  <c r="C52" i="3"/>
  <c r="D52" i="3" s="1"/>
  <c r="E52" i="3" s="1"/>
  <c r="F52" i="3" s="1"/>
  <c r="G52" i="3" s="1"/>
  <c r="H52" i="3" s="1"/>
  <c r="I52" i="3" s="1"/>
  <c r="J52" i="3" s="1"/>
  <c r="K52" i="3" s="1"/>
  <c r="C29" i="3"/>
  <c r="D29" i="3" s="1"/>
  <c r="E29" i="3" s="1"/>
  <c r="F29" i="3" s="1"/>
  <c r="G29" i="3" s="1"/>
  <c r="H29" i="3" s="1"/>
  <c r="I29" i="3" s="1"/>
  <c r="J29" i="3" s="1"/>
  <c r="K29" i="3" s="1"/>
  <c r="C5" i="3"/>
  <c r="D5" i="3" s="1"/>
  <c r="E5" i="3" s="1"/>
  <c r="F5" i="3" s="1"/>
  <c r="G5" i="3" s="1"/>
  <c r="H5" i="3" s="1"/>
  <c r="I5" i="3" s="1"/>
  <c r="J5" i="3" s="1"/>
  <c r="K5" i="3" s="1"/>
  <c r="C54" i="2"/>
  <c r="D54" i="2" s="1"/>
  <c r="E54" i="2" s="1"/>
  <c r="F54" i="2" s="1"/>
  <c r="G54" i="2" s="1"/>
  <c r="H54" i="2" s="1"/>
  <c r="I54" i="2" s="1"/>
  <c r="J54" i="2" s="1"/>
  <c r="K54" i="2" s="1"/>
  <c r="C29" i="2"/>
  <c r="D29" i="2" s="1"/>
  <c r="E29" i="2" s="1"/>
  <c r="F29" i="2" s="1"/>
  <c r="G29" i="2" s="1"/>
  <c r="H29" i="2" s="1"/>
  <c r="I29" i="2" s="1"/>
  <c r="J29" i="2" s="1"/>
  <c r="K29" i="2" s="1"/>
  <c r="C5" i="2"/>
  <c r="D5" i="2" s="1"/>
  <c r="E5" i="2" s="1"/>
  <c r="F5" i="2" s="1"/>
  <c r="G5" i="2" s="1"/>
  <c r="H5" i="2" s="1"/>
  <c r="I5" i="2" s="1"/>
  <c r="J5" i="2" s="1"/>
  <c r="K5" i="2" s="1"/>
  <c r="C49" i="1"/>
  <c r="D49" i="1" s="1"/>
  <c r="E49" i="1" s="1"/>
  <c r="F49" i="1" s="1"/>
  <c r="G49" i="1" s="1"/>
  <c r="H49" i="1" s="1"/>
  <c r="C29" i="1"/>
  <c r="D29" i="1" s="1"/>
  <c r="E29" i="1" s="1"/>
  <c r="F29" i="1" s="1"/>
  <c r="G29" i="1" s="1"/>
  <c r="H29" i="1" s="1"/>
  <c r="C5" i="1"/>
  <c r="D5" i="1" s="1"/>
  <c r="E5" i="1" s="1"/>
  <c r="F5" i="1" s="1"/>
  <c r="G5" i="1" s="1"/>
  <c r="H5" i="1" s="1"/>
  <c r="I5" i="1" l="1"/>
  <c r="J5" i="1" s="1"/>
  <c r="K5" i="1" s="1"/>
  <c r="I29" i="1"/>
  <c r="J29" i="1" s="1"/>
  <c r="K29" i="1" s="1"/>
  <c r="I49" i="1"/>
  <c r="J49" i="1" s="1"/>
  <c r="K49" i="1" s="1"/>
</calcChain>
</file>

<file path=xl/sharedStrings.xml><?xml version="1.0" encoding="utf-8"?>
<sst xmlns="http://schemas.openxmlformats.org/spreadsheetml/2006/main" count="965" uniqueCount="230">
  <si>
    <t>Markowitz</t>
  </si>
  <si>
    <t>Min Variance</t>
  </si>
  <si>
    <t>Max return</t>
  </si>
  <si>
    <t>Intermédiaire</t>
  </si>
  <si>
    <t>CELG US Equity</t>
  </si>
  <si>
    <t>CSCO UW Equity</t>
  </si>
  <si>
    <t>GNVC US Equity</t>
  </si>
  <si>
    <t>NBIX UW Equity</t>
  </si>
  <si>
    <t>MBFI US Equity</t>
  </si>
  <si>
    <t>BANR UW Equity</t>
  </si>
  <si>
    <t>CINF US Equity</t>
  </si>
  <si>
    <t>PCMI US Equity</t>
  </si>
  <si>
    <t>GOGL UW Equity</t>
  </si>
  <si>
    <t>LSTR UW Equity</t>
  </si>
  <si>
    <t>St Dev</t>
  </si>
  <si>
    <t>Return</t>
  </si>
  <si>
    <t>Entropie Min</t>
  </si>
  <si>
    <t>Entropie max</t>
  </si>
  <si>
    <t>MDP</t>
  </si>
  <si>
    <t>Shannon</t>
  </si>
  <si>
    <t>Entropie Max</t>
  </si>
  <si>
    <t>Critère</t>
  </si>
  <si>
    <t>Max</t>
  </si>
  <si>
    <t>Turnover</t>
  </si>
  <si>
    <t>Sk</t>
  </si>
  <si>
    <t>Sharpe Ratio</t>
  </si>
  <si>
    <t>ASR</t>
  </si>
  <si>
    <t>Rendement cumulé</t>
  </si>
  <si>
    <t>Actif 1</t>
  </si>
  <si>
    <t>Actif 2</t>
  </si>
  <si>
    <t>Actif 3</t>
  </si>
  <si>
    <t>Actif 4</t>
  </si>
  <si>
    <t>Actif 5</t>
  </si>
  <si>
    <t>Actif 6</t>
  </si>
  <si>
    <t>Actif 7</t>
  </si>
  <si>
    <t>Actif 8</t>
  </si>
  <si>
    <t>Actif 9</t>
  </si>
  <si>
    <t>Actif 10</t>
  </si>
  <si>
    <t>Skewness Matrix</t>
  </si>
  <si>
    <t>Skewness Matrix 2</t>
  </si>
  <si>
    <t>Skewness Matrix 1</t>
  </si>
  <si>
    <t>Sk Matrix 1</t>
  </si>
  <si>
    <t>Sk Matrix 2</t>
  </si>
  <si>
    <t>Rendement Moyen</t>
  </si>
  <si>
    <t>Skewness</t>
  </si>
  <si>
    <t>Stratégie</t>
  </si>
  <si>
    <t>St. Dev</t>
  </si>
  <si>
    <t>Min Risk</t>
  </si>
  <si>
    <t>Gamma 2</t>
  </si>
  <si>
    <t>Gamma 8</t>
  </si>
  <si>
    <t>-2.72996511093235</t>
  </si>
  <si>
    <t>-3.58552161865812</t>
  </si>
  <si>
    <t>-2.28365311853496</t>
  </si>
  <si>
    <t>-3.74955184055007</t>
  </si>
  <si>
    <t>-3.60945010041457</t>
  </si>
  <si>
    <t>-2.96609026610716</t>
  </si>
  <si>
    <t>-2.98982299304603</t>
  </si>
  <si>
    <t>-2.37122161207619</t>
  </si>
  <si>
    <t>-2.69624380391106</t>
  </si>
  <si>
    <t>-1.43045556776826</t>
  </si>
  <si>
    <t>-3.26638407622592</t>
  </si>
  <si>
    <t>-3.19328790858137</t>
  </si>
  <si>
    <t>-2.54108787648194</t>
  </si>
  <si>
    <t>-2.55091146749805</t>
  </si>
  <si>
    <t>-2.0891694210475</t>
  </si>
  <si>
    <t>-1.32056437350998</t>
  </si>
  <si>
    <t>-1.21942323751939</t>
  </si>
  <si>
    <t>-2.86735668565666</t>
  </si>
  <si>
    <t>-2.8647796106635</t>
  </si>
  <si>
    <t>-2.11427731156266</t>
  </si>
  <si>
    <t>-2.12809173802918</t>
  </si>
  <si>
    <t>-1.10652379131761</t>
  </si>
  <si>
    <t>-1.07562909722754</t>
  </si>
  <si>
    <t>-1.20811017556291</t>
  </si>
  <si>
    <t>-3.28538830986736</t>
  </si>
  <si>
    <t>-2.95423239425895</t>
  </si>
  <si>
    <t>-2.22638574761632</t>
  </si>
  <si>
    <t>-2.43297893969459</t>
  </si>
  <si>
    <t>-0.0476046386212955</t>
  </si>
  <si>
    <t>-0.445055033003057</t>
  </si>
  <si>
    <t>-0.486019924596809</t>
  </si>
  <si>
    <t>-3.03114660578676</t>
  </si>
  <si>
    <t>-2.31330597190609</t>
  </si>
  <si>
    <t>-1.81578061123916</t>
  </si>
  <si>
    <t>-2.13254547524335</t>
  </si>
  <si>
    <t>5.48440667471922</t>
  </si>
  <si>
    <t>5.8890209926501</t>
  </si>
  <si>
    <t>3.17437838364784</t>
  </si>
  <si>
    <t>1.49724010037816</t>
  </si>
  <si>
    <t>2.47521185857693</t>
  </si>
  <si>
    <t>2.93008354730018</t>
  </si>
  <si>
    <t>2.37590366176439</t>
  </si>
  <si>
    <t>7.54250257338528</t>
  </si>
  <si>
    <t>7.61238109540063</t>
  </si>
  <si>
    <t>6.01108550340214</t>
  </si>
  <si>
    <t>3.27446686632912</t>
  </si>
  <si>
    <t>4.95303977946457</t>
  </si>
  <si>
    <t>5.29495363578266</t>
  </si>
  <si>
    <t>4.65211336174901</t>
  </si>
  <si>
    <t>9.00749805320612</t>
  </si>
  <si>
    <t>8.77251913236871</t>
  </si>
  <si>
    <t>8.44183671949325</t>
  </si>
  <si>
    <t>4.24631261772209</t>
  </si>
  <si>
    <t>6.07794861542768</t>
  </si>
  <si>
    <t>7.2289393686678</t>
  </si>
  <si>
    <t>5.78525425319012</t>
  </si>
  <si>
    <t>9.32733873645351</t>
  </si>
  <si>
    <t>9.03924497496408</t>
  </si>
  <si>
    <t>9.09876221198403</t>
  </si>
  <si>
    <t>5.27781835664925</t>
  </si>
  <si>
    <t>7.02026554364783</t>
  </si>
  <si>
    <t>8.07206853780791</t>
  </si>
  <si>
    <t>6.39503884538906</t>
  </si>
  <si>
    <t>12.0817623844437</t>
  </si>
  <si>
    <t>13.6193577216206</t>
  </si>
  <si>
    <t>12.0800073298329</t>
  </si>
  <si>
    <t>11.2110618104455</t>
  </si>
  <si>
    <t>12.4523171315889</t>
  </si>
  <si>
    <t>11.8376371527616</t>
  </si>
  <si>
    <t>11.2955274282797</t>
  </si>
  <si>
    <t>Rien</t>
  </si>
  <si>
    <t>Années</t>
  </si>
  <si>
    <t>-3.78073527508494</t>
  </si>
  <si>
    <t>-3.23042411195961</t>
  </si>
  <si>
    <t>-1.25630798786584</t>
  </si>
  <si>
    <t>-3.27782937359599</t>
  </si>
  <si>
    <t>-2.29269907620025</t>
  </si>
  <si>
    <t>-1.15809743339921</t>
  </si>
  <si>
    <t>-3.27782937359598</t>
  </si>
  <si>
    <t>-2.5148806953937</t>
  </si>
  <si>
    <t>-0.704449939804089</t>
  </si>
  <si>
    <t>-1.12752801392682</t>
  </si>
  <si>
    <t>-1.24542047149294</t>
  </si>
  <si>
    <t>-0.330122293457097</t>
  </si>
  <si>
    <t>-1.40341306271655</t>
  </si>
  <si>
    <t>-1.24542048031777</t>
  </si>
  <si>
    <t>-1.91004650678466</t>
  </si>
  <si>
    <t>-0.62468924493419</t>
  </si>
  <si>
    <t>-0.980589343594363</t>
  </si>
  <si>
    <t>-1.91004672489862</t>
  </si>
  <si>
    <t>5.14022434099382</t>
  </si>
  <si>
    <t>5.93784141058832</t>
  </si>
  <si>
    <t>2.85924008712788</t>
  </si>
  <si>
    <t>5.14022412062875</t>
  </si>
  <si>
    <t>6.07785922521543</t>
  </si>
  <si>
    <t>7.0663365930723</t>
  </si>
  <si>
    <t>6.04607192948852</t>
  </si>
  <si>
    <t>6.07785741169698</t>
  </si>
  <si>
    <t>6.99202725230557</t>
  </si>
  <si>
    <t>7.62774691618644</t>
  </si>
  <si>
    <t>8.97419706791901</t>
  </si>
  <si>
    <t>6.99202528703691</t>
  </si>
  <si>
    <t>4.68100534270111</t>
  </si>
  <si>
    <t>6.96672659387698</t>
  </si>
  <si>
    <t>8.38784390689435</t>
  </si>
  <si>
    <t>4.68100320219492</t>
  </si>
  <si>
    <t>8.62905970237236</t>
  </si>
  <si>
    <t>12.0739099625857</t>
  </si>
  <si>
    <t>19.7843082426515</t>
  </si>
  <si>
    <t>8.62905756186617</t>
  </si>
  <si>
    <t>-1.6086604410002</t>
  </si>
  <si>
    <t>-1.39870940199307</t>
  </si>
  <si>
    <t>-1.73754942505499</t>
  </si>
  <si>
    <t>-3.68103561617969</t>
  </si>
  <si>
    <t>-4.08036695177553</t>
  </si>
  <si>
    <t>-2.24003501390473</t>
  </si>
  <si>
    <t>-2.3541138354123</t>
  </si>
  <si>
    <t>-1.34137274415568</t>
  </si>
  <si>
    <t>-0.459573790508611</t>
  </si>
  <si>
    <t>-0.79124012322303</t>
  </si>
  <si>
    <t>-3.20634225486528</t>
  </si>
  <si>
    <t>-3.8163056636305</t>
  </si>
  <si>
    <t>-1.79930044301444</t>
  </si>
  <si>
    <t>-1.89071909871956</t>
  </si>
  <si>
    <t>-0.928951389851212</t>
  </si>
  <si>
    <t>1.33359637613885</t>
  </si>
  <si>
    <t>-0.405475907122155</t>
  </si>
  <si>
    <t>-2.4334482919896</t>
  </si>
  <si>
    <t>-2.93097356947873</t>
  </si>
  <si>
    <t>-1.02913292187906</t>
  </si>
  <si>
    <t>-1.10911693787122</t>
  </si>
  <si>
    <t>-0.693155597752895</t>
  </si>
  <si>
    <t>1.34401132561561</t>
  </si>
  <si>
    <t>-0.309318578666461</t>
  </si>
  <si>
    <t>-3.01216862292625</t>
  </si>
  <si>
    <t>-3.13004400127311</t>
  </si>
  <si>
    <t>-1.32063441606043</t>
  </si>
  <si>
    <t>-1.57205820922653</t>
  </si>
  <si>
    <t>0.0170471573225729</t>
  </si>
  <si>
    <t>2.15646883642978</t>
  </si>
  <si>
    <t>0.105168193635612</t>
  </si>
  <si>
    <t>-2.88767234435115</t>
  </si>
  <si>
    <t>-2.90962208774342</t>
  </si>
  <si>
    <t>-1.15248299017056</t>
  </si>
  <si>
    <t>-1.46874868812782</t>
  </si>
  <si>
    <t>3.05466797213169</t>
  </si>
  <si>
    <t>6.77691838630483</t>
  </si>
  <si>
    <t>3.27942966700058</t>
  </si>
  <si>
    <t>1.15897773924565</t>
  </si>
  <si>
    <t>1.39592151801549</t>
  </si>
  <si>
    <t>2.96263378965767</t>
  </si>
  <si>
    <t>3.03760189430159</t>
  </si>
  <si>
    <t>4.31473149487641</t>
  </si>
  <si>
    <t>8.1410256387972</t>
  </si>
  <si>
    <t>4.79573934805728</t>
  </si>
  <si>
    <t>1.67012326522919</t>
  </si>
  <si>
    <t>2.84094193845364</t>
  </si>
  <si>
    <t>4.16693521548963</t>
  </si>
  <si>
    <t>3.80413540098862</t>
  </si>
  <si>
    <t>4.3427758145722</t>
  </si>
  <si>
    <t>8.46406649907355</t>
  </si>
  <si>
    <t>4.52601223724967</t>
  </si>
  <si>
    <t>0.0709403008397291</t>
  </si>
  <si>
    <t>2.38872987591101</t>
  </si>
  <si>
    <t>4.74425285711838</t>
  </si>
  <si>
    <t>2.63693727202645</t>
  </si>
  <si>
    <t>6.38806232671566</t>
  </si>
  <si>
    <t>10.2064242402725</t>
  </si>
  <si>
    <t>6.08400998390155</t>
  </si>
  <si>
    <t>1.54609553005518</t>
  </si>
  <si>
    <t>3.467009215345</t>
  </si>
  <si>
    <t>6.37585134485908</t>
  </si>
  <si>
    <t>4.17746984553841</t>
  </si>
  <si>
    <t>7.07796732839602</t>
  </si>
  <si>
    <t>12.9575782951663</t>
  </si>
  <si>
    <t>8.31953879715994</t>
  </si>
  <si>
    <t>8.54591863529404</t>
  </si>
  <si>
    <t>8.08511647988544</t>
  </si>
  <si>
    <t>10.8965905168724</t>
  </si>
  <si>
    <t>9.96017681832877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</si>
</sst>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\ _€_-;\-* #,##0.00\ _€_-;_-* &quot;-&quot;??\ _€_-;_-@_-"/>
    <numFmt numFmtId="164" formatCode="0.0%"/>
    <numFmt numFmtId="165" formatCode="0.000%"/>
    <numFmt numFmtId="166" formatCode="_-* #,##0.000\ _€_-;\-* #,##0.000\ _€_-;_-* &quot;-&quot;??\ _€_-;_-@_-"/>
    <numFmt numFmtId="167" formatCode="_-* #,##0.000\ _€_-;\-* #,##0.000\ _€_-;_-* &quot;-&quot;???\ _€_-;_-@_-"/>
    <numFmt numFmtId="168" formatCode="_-* #,##0.0000\ _€_-;\-* #,##0.00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61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43" fontId="1" fillId="0" borderId="0" applyFont="0" applyFill="0" applyBorder="0" applyAlignment="0" applyProtection="0"/>
    <xf numFmtId="0" fontId="7" fillId="13" borderId="0" applyNumberFormat="0" applyBorder="0" applyAlignment="0" applyProtection="0"/>
  </cellStyleXfs>
  <cellXfs count="69">
    <xf numFmtId="0" fontId="0" fillId="0" borderId="0" xfId="0"/>
    <xf numFmtId="0" fontId="2" fillId="3" borderId="0" xfId="0" applyFont="1" applyFill="1"/>
    <xf numFmtId="0" fontId="2" fillId="4" borderId="0" xfId="0" applyFont="1" applyFill="1"/>
    <xf numFmtId="0" fontId="2" fillId="0" borderId="0" xfId="0" applyFont="1"/>
    <xf numFmtId="164" fontId="4" fillId="0" borderId="0" xfId="1" applyNumberFormat="1" applyFont="1" applyFill="1" applyBorder="1"/>
    <xf numFmtId="164" fontId="4" fillId="0" borderId="0" xfId="0" applyNumberFormat="1" applyFont="1" applyFill="1" applyBorder="1"/>
    <xf numFmtId="164" fontId="3" fillId="2" borderId="0" xfId="2" applyNumberFormat="1"/>
    <xf numFmtId="10" fontId="3" fillId="2" borderId="0" xfId="2" applyNumberFormat="1"/>
    <xf numFmtId="164" fontId="4" fillId="5" borderId="0" xfId="0" applyNumberFormat="1" applyFont="1" applyFill="1" applyBorder="1"/>
    <xf numFmtId="0" fontId="0" fillId="5" borderId="0" xfId="0" applyFill="1"/>
    <xf numFmtId="0" fontId="2" fillId="5" borderId="0" xfId="0" applyFont="1" applyFill="1"/>
    <xf numFmtId="165" fontId="0" fillId="0" borderId="0" xfId="0" applyNumberFormat="1"/>
    <xf numFmtId="10" fontId="5" fillId="6" borderId="0" xfId="0" applyNumberFormat="1" applyFont="1" applyFill="1" applyBorder="1"/>
    <xf numFmtId="0" fontId="0" fillId="0" borderId="0" xfId="0" applyFill="1"/>
    <xf numFmtId="10" fontId="5" fillId="0" borderId="0" xfId="0" applyNumberFormat="1" applyFont="1" applyFill="1" applyBorder="1"/>
    <xf numFmtId="165" fontId="5" fillId="6" borderId="0" xfId="0" applyNumberFormat="1" applyFont="1" applyFill="1" applyBorder="1"/>
    <xf numFmtId="165" fontId="5" fillId="0" borderId="0" xfId="0" applyNumberFormat="1" applyFont="1" applyFill="1" applyBorder="1"/>
    <xf numFmtId="165" fontId="0" fillId="0" borderId="0" xfId="0" applyNumberFormat="1" applyFill="1"/>
    <xf numFmtId="10" fontId="0" fillId="0" borderId="0" xfId="0" applyNumberFormat="1"/>
    <xf numFmtId="0" fontId="0" fillId="7" borderId="0" xfId="0" applyFill="1"/>
    <xf numFmtId="10" fontId="0" fillId="0" borderId="0" xfId="1" applyNumberFormat="1" applyFont="1"/>
    <xf numFmtId="10" fontId="3" fillId="8" borderId="0" xfId="3" applyNumberFormat="1"/>
    <xf numFmtId="0" fontId="3" fillId="8" borderId="0" xfId="3"/>
    <xf numFmtId="10" fontId="0" fillId="9" borderId="0" xfId="1" applyNumberFormat="1" applyFont="1" applyFill="1"/>
    <xf numFmtId="10" fontId="5" fillId="10" borderId="0" xfId="1" applyNumberFormat="1" applyFont="1" applyFill="1" applyBorder="1"/>
    <xf numFmtId="10" fontId="5" fillId="0" borderId="0" xfId="1" applyNumberFormat="1" applyFont="1" applyFill="1" applyBorder="1"/>
    <xf numFmtId="10" fontId="0" fillId="0" borderId="0" xfId="0" applyNumberFormat="1" applyFill="1"/>
    <xf numFmtId="10" fontId="0" fillId="0" borderId="0" xfId="1" applyNumberFormat="1" applyFont="1" applyFill="1"/>
    <xf numFmtId="10" fontId="3" fillId="0" borderId="0" xfId="2" applyNumberFormat="1" applyFill="1"/>
    <xf numFmtId="164" fontId="4" fillId="0" borderId="0" xfId="0" applyNumberFormat="1" applyFont="1" applyFill="1" applyBorder="1" applyAlignment="1">
      <alignment horizontal="center"/>
    </xf>
    <xf numFmtId="0" fontId="5" fillId="0" borderId="0" xfId="0" applyFont="1" applyFill="1" applyBorder="1"/>
    <xf numFmtId="43" fontId="0" fillId="0" borderId="0" xfId="4" applyFont="1"/>
    <xf numFmtId="166" fontId="0" fillId="0" borderId="0" xfId="4" applyNumberFormat="1" applyFont="1"/>
    <xf numFmtId="0" fontId="2" fillId="0" borderId="0" xfId="0" applyFont="1" applyFill="1"/>
    <xf numFmtId="166" fontId="2" fillId="0" borderId="0" xfId="4" applyNumberFormat="1" applyFont="1"/>
    <xf numFmtId="166" fontId="0" fillId="0" borderId="0" xfId="0" applyNumberFormat="1"/>
    <xf numFmtId="166" fontId="6" fillId="0" borderId="0" xfId="4" applyNumberFormat="1" applyFont="1" applyFill="1" applyBorder="1"/>
    <xf numFmtId="43" fontId="2" fillId="0" borderId="0" xfId="4" applyFont="1"/>
    <xf numFmtId="43" fontId="0" fillId="0" borderId="0" xfId="0" applyNumberFormat="1"/>
    <xf numFmtId="43" fontId="6" fillId="0" borderId="0" xfId="4" applyFont="1" applyFill="1" applyBorder="1"/>
    <xf numFmtId="0" fontId="5" fillId="0" borderId="0" xfId="1" applyNumberFormat="1" applyFont="1" applyFill="1" applyBorder="1"/>
    <xf numFmtId="0" fontId="0" fillId="0" borderId="0" xfId="0" applyFont="1"/>
    <xf numFmtId="0" fontId="1" fillId="0" borderId="0" xfId="4" applyNumberFormat="1" applyFont="1"/>
    <xf numFmtId="166" fontId="1" fillId="0" borderId="0" xfId="4" applyNumberFormat="1" applyFont="1"/>
    <xf numFmtId="166" fontId="0" fillId="0" borderId="0" xfId="0" applyNumberFormat="1" applyFont="1"/>
    <xf numFmtId="43" fontId="0" fillId="0" borderId="0" xfId="0" applyNumberFormat="1" applyFont="1"/>
    <xf numFmtId="166" fontId="0" fillId="0" borderId="0" xfId="0" applyNumberFormat="1" applyFont="1" applyFill="1"/>
    <xf numFmtId="167" fontId="0" fillId="0" borderId="0" xfId="0" applyNumberFormat="1"/>
    <xf numFmtId="167" fontId="5" fillId="0" borderId="0" xfId="1" applyNumberFormat="1" applyFont="1" applyFill="1" applyBorder="1"/>
    <xf numFmtId="10" fontId="0" fillId="11" borderId="0" xfId="1" applyNumberFormat="1" applyFont="1" applyFill="1"/>
    <xf numFmtId="10" fontId="0" fillId="11" borderId="0" xfId="0" applyNumberFormat="1" applyFill="1"/>
    <xf numFmtId="167" fontId="0" fillId="0" borderId="0" xfId="0" applyNumberFormat="1" applyFill="1"/>
    <xf numFmtId="168" fontId="0" fillId="0" borderId="0" xfId="4" applyNumberFormat="1" applyFont="1"/>
    <xf numFmtId="10" fontId="5" fillId="12" borderId="0" xfId="1" applyNumberFormat="1" applyFont="1" applyFill="1" applyBorder="1"/>
    <xf numFmtId="10" fontId="5" fillId="12" borderId="0" xfId="0" applyNumberFormat="1" applyFont="1" applyFill="1" applyBorder="1"/>
    <xf numFmtId="10" fontId="6" fillId="0" borderId="0" xfId="0" applyNumberFormat="1" applyFont="1" applyFill="1" applyBorder="1"/>
    <xf numFmtId="10" fontId="6" fillId="0" borderId="0" xfId="1" applyNumberFormat="1" applyFont="1" applyFill="1" applyBorder="1"/>
    <xf numFmtId="167" fontId="6" fillId="0" borderId="0" xfId="0" applyNumberFormat="1" applyFont="1" applyFill="1" applyBorder="1"/>
    <xf numFmtId="166" fontId="6" fillId="0" borderId="0" xfId="0" applyNumberFormat="1" applyFont="1" applyFill="1" applyBorder="1"/>
    <xf numFmtId="0" fontId="6" fillId="0" borderId="0" xfId="0" applyFont="1" applyFill="1" applyBorder="1"/>
    <xf numFmtId="164" fontId="0" fillId="14" borderId="0" xfId="1" applyNumberFormat="1" applyFont="1" applyFill="1"/>
    <xf numFmtId="164" fontId="0" fillId="14" borderId="0" xfId="0" applyNumberFormat="1" applyFill="1"/>
    <xf numFmtId="10" fontId="7" fillId="0" borderId="0" xfId="5" applyNumberFormat="1" applyFill="1"/>
    <xf numFmtId="164" fontId="0" fillId="0" borderId="0" xfId="1" applyNumberFormat="1" applyFont="1" applyFill="1"/>
    <xf numFmtId="164" fontId="0" fillId="0" borderId="0" xfId="0" applyNumberFormat="1" applyFill="1"/>
    <xf numFmtId="10" fontId="0" fillId="15" borderId="0" xfId="0" applyNumberFormat="1" applyFill="1"/>
    <xf numFmtId="167" fontId="5" fillId="0" borderId="0" xfId="0" applyNumberFormat="1" applyFont="1" applyFill="1" applyBorder="1"/>
    <xf numFmtId="166" fontId="5" fillId="0" borderId="0" xfId="0" applyNumberFormat="1" applyFont="1" applyFill="1" applyBorder="1"/>
    <xf numFmtId="164" fontId="4" fillId="5" borderId="0" xfId="0" applyNumberFormat="1" applyFont="1" applyFill="1" applyBorder="1" applyAlignment="1">
      <alignment horizontal="center"/>
    </xf>
  </cellXfs>
  <cellStyles count="6">
    <cellStyle name="Accent5" xfId="3" builtinId="45"/>
    <cellStyle name="Accent6" xfId="2" builtinId="49"/>
    <cellStyle name="Comma" xfId="4" builtinId="3"/>
    <cellStyle name="Good" xfId="5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Markowitz!$B$6:$K$6</c:f>
              <c:numCache>
                <c:formatCode>0.00%</c:formatCode>
                <c:ptCount val="10"/>
                <c:pt idx="0" formatCode="0.0%">
                  <c:v>7.8697522715251164E-7</c:v>
                </c:pt>
                <c:pt idx="1">
                  <c:v>0.39119446584774592</c:v>
                </c:pt>
                <c:pt idx="2">
                  <c:v>0.22452153213189396</c:v>
                </c:pt>
                <c:pt idx="3">
                  <c:v>0.12517270417930493</c:v>
                </c:pt>
                <c:pt idx="4">
                  <c:v>0.15795532042199339</c:v>
                </c:pt>
                <c:pt idx="5">
                  <c:v>0.16225692996365421</c:v>
                </c:pt>
                <c:pt idx="6">
                  <c:v>6.3966693579202719E-2</c:v>
                </c:pt>
                <c:pt idx="7">
                  <c:v>5.8788084317196253E-2</c:v>
                </c:pt>
                <c:pt idx="8">
                  <c:v>5.8323675519619311E-2</c:v>
                </c:pt>
                <c:pt idx="9">
                  <c:v>5.1852188391742507E-2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2E-49CD-8007-15F808D2472A}"/>
            </c:ext>
          </c:extLst>
        </c:ser>
        <c:ser>
          <c:idx val="1"/>
          <c:order val="1"/>
          <c:tx>
            <c:strRef>
              <c:f>Markowitz!$A$7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Markowitz!$B$7:$K$7</c:f>
              <c:numCache>
                <c:formatCode>0.00%</c:formatCode>
                <c:ptCount val="10"/>
                <c:pt idx="0" formatCode="0.0%">
                  <c:v>0.34406580970384965</c:v>
                </c:pt>
                <c:pt idx="1">
                  <c:v>0</c:v>
                </c:pt>
                <c:pt idx="2">
                  <c:v>0.2889587350571961</c:v>
                </c:pt>
                <c:pt idx="3">
                  <c:v>5.6241179840909129E-2</c:v>
                </c:pt>
                <c:pt idx="4">
                  <c:v>6.507456475957514E-2</c:v>
                </c:pt>
                <c:pt idx="5">
                  <c:v>5.0035165552276155E-2</c:v>
                </c:pt>
                <c:pt idx="6">
                  <c:v>9.5927031903350085E-2</c:v>
                </c:pt>
                <c:pt idx="7">
                  <c:v>0.10398410070263023</c:v>
                </c:pt>
                <c:pt idx="8">
                  <c:v>0.10794780835282877</c:v>
                </c:pt>
                <c:pt idx="9">
                  <c:v>0.1178320213802055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2E-49CD-8007-15F808D2472A}"/>
            </c:ext>
          </c:extLst>
        </c:ser>
        <c:ser>
          <c:idx val="2"/>
          <c:order val="2"/>
          <c:tx>
            <c:strRef>
              <c:f>Markowitz!$A$8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2E-49CD-8007-15F808D2472A}"/>
            </c:ext>
          </c:extLst>
        </c:ser>
        <c:ser>
          <c:idx val="3"/>
          <c:order val="3"/>
          <c:tx>
            <c:strRef>
              <c:f>Markowitz!$A$9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Markowitz!$B$9:$K$9</c:f>
              <c:numCache>
                <c:formatCode>0.00%</c:formatCode>
                <c:ptCount val="10"/>
                <c:pt idx="0" formatCode="0.0%">
                  <c:v>2.7471659171178397E-2</c:v>
                </c:pt>
                <c:pt idx="1">
                  <c:v>0</c:v>
                </c:pt>
                <c:pt idx="2">
                  <c:v>0</c:v>
                </c:pt>
                <c:pt idx="3">
                  <c:v>3.0512174548382034E-2</c:v>
                </c:pt>
                <c:pt idx="4">
                  <c:v>2.3126237888248847E-2</c:v>
                </c:pt>
                <c:pt idx="5">
                  <c:v>2.6464973420450139E-2</c:v>
                </c:pt>
                <c:pt idx="6">
                  <c:v>4.1464011880661004E-2</c:v>
                </c:pt>
                <c:pt idx="7">
                  <c:v>4.1686630222933639E-2</c:v>
                </c:pt>
                <c:pt idx="8">
                  <c:v>4.0766934280764902E-2</c:v>
                </c:pt>
                <c:pt idx="9">
                  <c:v>4.081159307436312E-2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2E-49CD-8007-15F808D2472A}"/>
            </c:ext>
          </c:extLst>
        </c:ser>
        <c:ser>
          <c:idx val="4"/>
          <c:order val="4"/>
          <c:tx>
            <c:strRef>
              <c:f>Markowitz!$A$10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0.18427515514292675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2E-49CD-8007-15F808D2472A}"/>
            </c:ext>
          </c:extLst>
        </c:ser>
        <c:ser>
          <c:idx val="5"/>
          <c:order val="5"/>
          <c:tx>
            <c:strRef>
              <c:f>Markowitz!$A$11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Markowitz!$B$11:$K$11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12E-49CD-8007-15F808D2472A}"/>
            </c:ext>
          </c:extLst>
        </c:ser>
        <c:ser>
          <c:idx val="6"/>
          <c:order val="6"/>
          <c:tx>
            <c:strRef>
              <c:f>Markowitz!$A$12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8.1531125857438283E-2</c:v>
                </c:pt>
                <c:pt idx="2">
                  <c:v>0.16388760488683196</c:v>
                </c:pt>
                <c:pt idx="3">
                  <c:v>0.42494481290160735</c:v>
                </c:pt>
                <c:pt idx="4">
                  <c:v>0.41307319004984322</c:v>
                </c:pt>
                <c:pt idx="5">
                  <c:v>0.43101765197971814</c:v>
                </c:pt>
                <c:pt idx="6">
                  <c:v>0.42658997180110247</c:v>
                </c:pt>
                <c:pt idx="7">
                  <c:v>0.4277212245302674</c:v>
                </c:pt>
                <c:pt idx="8">
                  <c:v>0.43515105030458862</c:v>
                </c:pt>
                <c:pt idx="9">
                  <c:v>0.43572645604317273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2E-49CD-8007-15F808D2472A}"/>
            </c:ext>
          </c:extLst>
        </c:ser>
        <c:ser>
          <c:idx val="7"/>
          <c:order val="7"/>
          <c:tx>
            <c:strRef>
              <c:f>Markowitz!$A$13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12E-49CD-8007-15F808D2472A}"/>
            </c:ext>
          </c:extLst>
        </c:ser>
        <c:ser>
          <c:idx val="8"/>
          <c:order val="8"/>
          <c:tx>
            <c:strRef>
              <c:f>Markowitz!$A$14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Markowitz!$B$14:$K$14</c:f>
              <c:numCache>
                <c:formatCode>0.00%</c:formatCode>
                <c:ptCount val="10"/>
                <c:pt idx="0" formatCode="0.0%">
                  <c:v>5.8105780888857983E-2</c:v>
                </c:pt>
                <c:pt idx="1">
                  <c:v>0</c:v>
                </c:pt>
                <c:pt idx="2">
                  <c:v>0</c:v>
                </c:pt>
                <c:pt idx="3">
                  <c:v>7.2255662293980352E-2</c:v>
                </c:pt>
                <c:pt idx="4">
                  <c:v>9.7605197727360399E-2</c:v>
                </c:pt>
                <c:pt idx="5">
                  <c:v>7.9463515390266137E-2</c:v>
                </c:pt>
                <c:pt idx="6">
                  <c:v>4.2859689850588759E-2</c:v>
                </c:pt>
                <c:pt idx="7">
                  <c:v>4.39011114573764E-2</c:v>
                </c:pt>
                <c:pt idx="8">
                  <c:v>3.6584778601939587E-2</c:v>
                </c:pt>
                <c:pt idx="9">
                  <c:v>2.9787706925140895E-2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12E-49CD-8007-15F808D2472A}"/>
            </c:ext>
          </c:extLst>
        </c:ser>
        <c:ser>
          <c:idx val="9"/>
          <c:order val="9"/>
          <c:tx>
            <c:strRef>
              <c:f>Markowitz!$A$15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Markowitz!$B$15:$K$15</c:f>
              <c:numCache>
                <c:formatCode>0.00%</c:formatCode>
                <c:ptCount val="10"/>
                <c:pt idx="0" formatCode="0.0%">
                  <c:v>0.57035596326088678</c:v>
                </c:pt>
                <c:pt idx="1">
                  <c:v>0.34299925315188901</c:v>
                </c:pt>
                <c:pt idx="2">
                  <c:v>0.32263212792407797</c:v>
                </c:pt>
                <c:pt idx="3">
                  <c:v>0.29087346623581617</c:v>
                </c:pt>
                <c:pt idx="4">
                  <c:v>0.24316548915297898</c:v>
                </c:pt>
                <c:pt idx="5">
                  <c:v>0.25076176369363534</c:v>
                </c:pt>
                <c:pt idx="6">
                  <c:v>0.32919260098509501</c:v>
                </c:pt>
                <c:pt idx="7">
                  <c:v>0.32391884876959615</c:v>
                </c:pt>
                <c:pt idx="8">
                  <c:v>0.32122575294025885</c:v>
                </c:pt>
                <c:pt idx="9">
                  <c:v>0.32399003418537525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2E-49CD-8007-15F808D24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041768"/>
        <c:axId val="576043080"/>
      </c:areaChart>
      <c:catAx>
        <c:axId val="576041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043080"/>
        <c:crosses val="autoZero"/>
        <c:auto val="1"/>
        <c:lblAlgn val="ctr"/>
        <c:lblOffset val="100"/>
        <c:noMultiLvlLbl val="0"/>
      </c:catAx>
      <c:valAx>
        <c:axId val="57604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041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Most diversified</a:t>
            </a:r>
            <a:r>
              <a:rPr lang="en-US" baseline="0"/>
              <a:t> Portfolio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0.41838521323030253</c:v>
                </c:pt>
                <c:pt idx="2">
                  <c:v>0.33143837902358231</c:v>
                </c:pt>
                <c:pt idx="3">
                  <c:v>0.11002859371596718</c:v>
                </c:pt>
                <c:pt idx="4">
                  <c:v>0.17535897063388714</c:v>
                </c:pt>
                <c:pt idx="5">
                  <c:v>0.26972096784159671</c:v>
                </c:pt>
                <c:pt idx="6">
                  <c:v>0</c:v>
                </c:pt>
                <c:pt idx="7">
                  <c:v>0</c:v>
                </c:pt>
                <c:pt idx="8">
                  <c:v>2.5587303713614513E-2</c:v>
                </c:pt>
                <c:pt idx="9">
                  <c:v>9.4718504433535716E-2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B-4521-B6DA-BBF33A044930}"/>
            </c:ext>
          </c:extLst>
        </c:ser>
        <c:ser>
          <c:idx val="1"/>
          <c:order val="1"/>
          <c:tx>
            <c:strRef>
              <c:f>MDP!$A$7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MDP!$B$7:$K$7</c:f>
              <c:numCache>
                <c:formatCode>0.00%</c:formatCode>
                <c:ptCount val="10"/>
                <c:pt idx="0" formatCode="0.0%">
                  <c:v>0.90397116960015622</c:v>
                </c:pt>
                <c:pt idx="1">
                  <c:v>0</c:v>
                </c:pt>
                <c:pt idx="2">
                  <c:v>0.1680072587217592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0.13843071607841093</c:v>
                </c:pt>
                <c:pt idx="7">
                  <c:v>0.1318014841198559</c:v>
                </c:pt>
                <c:pt idx="8">
                  <c:v>0.11272243585275044</c:v>
                </c:pt>
                <c:pt idx="9">
                  <c:v>3.2298297082116456E-2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B-4521-B6DA-BBF33A044930}"/>
            </c:ext>
          </c:extLst>
        </c:ser>
        <c:ser>
          <c:idx val="2"/>
          <c:order val="2"/>
          <c:tx>
            <c:strRef>
              <c:f>MDP!$A$8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2.6565459690679492E-2</c:v>
                </c:pt>
                <c:pt idx="3">
                  <c:v>6.1394070975958524E-2</c:v>
                </c:pt>
                <c:pt idx="4">
                  <c:v>5.6632989400188988E-2</c:v>
                </c:pt>
                <c:pt idx="5">
                  <c:v>1.0163799007523911E-2</c:v>
                </c:pt>
                <c:pt idx="6">
                  <c:v>5.1316938189433239E-2</c:v>
                </c:pt>
                <c:pt idx="7">
                  <c:v>4.9038196666829993E-2</c:v>
                </c:pt>
                <c:pt idx="8">
                  <c:v>5.8787985421908197E-2</c:v>
                </c:pt>
                <c:pt idx="9">
                  <c:v>7.4705214766243117E-2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B-4521-B6DA-BBF33A044930}"/>
            </c:ext>
          </c:extLst>
        </c:ser>
        <c:ser>
          <c:idx val="3"/>
          <c:order val="3"/>
          <c:tx>
            <c:strRef>
              <c:f>MDP!$A$9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MDP!$B$9:$K$9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1.9085567151008224E-2</c:v>
                </c:pt>
                <c:pt idx="3">
                  <c:v>0.23501880957639093</c:v>
                </c:pt>
                <c:pt idx="4">
                  <c:v>0.22699620133620085</c:v>
                </c:pt>
                <c:pt idx="5">
                  <c:v>0.19814072360748386</c:v>
                </c:pt>
                <c:pt idx="6">
                  <c:v>0.21185001783083687</c:v>
                </c:pt>
                <c:pt idx="7">
                  <c:v>0.1573564823956165</c:v>
                </c:pt>
                <c:pt idx="8">
                  <c:v>0.17932302532157596</c:v>
                </c:pt>
                <c:pt idx="9">
                  <c:v>0.23231786265864396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B-4521-B6DA-BBF33A044930}"/>
            </c:ext>
          </c:extLst>
        </c:ser>
        <c:ser>
          <c:idx val="4"/>
          <c:order val="4"/>
          <c:tx>
            <c:strRef>
              <c:f>MDP!$A$10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0.20294284637207072</c:v>
                </c:pt>
                <c:pt idx="2">
                  <c:v>8.1982354483973507E-2</c:v>
                </c:pt>
                <c:pt idx="3">
                  <c:v>0.11909777961039951</c:v>
                </c:pt>
                <c:pt idx="4">
                  <c:v>9.3452629809411727E-2</c:v>
                </c:pt>
                <c:pt idx="5">
                  <c:v>5.9065321834672529E-2</c:v>
                </c:pt>
                <c:pt idx="6">
                  <c:v>5.2573464831524232E-2</c:v>
                </c:pt>
                <c:pt idx="7">
                  <c:v>6.2161373730277303E-2</c:v>
                </c:pt>
                <c:pt idx="8">
                  <c:v>9.4629367767053205E-2</c:v>
                </c:pt>
                <c:pt idx="9">
                  <c:v>0.12963096600257631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B-4521-B6DA-BBF33A044930}"/>
            </c:ext>
          </c:extLst>
        </c:ser>
        <c:ser>
          <c:idx val="5"/>
          <c:order val="5"/>
          <c:tx>
            <c:strRef>
              <c:f>MDP!$A$11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MDP!$B$11:$K$11</c:f>
              <c:numCache>
                <c:formatCode>0.00%</c:formatCode>
                <c:ptCount val="10"/>
                <c:pt idx="0" formatCode="0.0%">
                  <c:v>9.602883039984364E-2</c:v>
                </c:pt>
                <c:pt idx="1">
                  <c:v>0</c:v>
                </c:pt>
                <c:pt idx="2">
                  <c:v>0</c:v>
                </c:pt>
                <c:pt idx="3">
                  <c:v>7.3744342760148268E-2</c:v>
                </c:pt>
                <c:pt idx="4">
                  <c:v>8.1118368236090491E-2</c:v>
                </c:pt>
                <c:pt idx="5">
                  <c:v>7.1251260241185499E-2</c:v>
                </c:pt>
                <c:pt idx="6">
                  <c:v>0.12471055879378809</c:v>
                </c:pt>
                <c:pt idx="7">
                  <c:v>0.11173387486178403</c:v>
                </c:pt>
                <c:pt idx="8">
                  <c:v>9.8344919605709777E-2</c:v>
                </c:pt>
                <c:pt idx="9">
                  <c:v>0.11206175286548749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B-4521-B6DA-BBF33A044930}"/>
            </c:ext>
          </c:extLst>
        </c:ser>
        <c:ser>
          <c:idx val="6"/>
          <c:order val="6"/>
          <c:tx>
            <c:strRef>
              <c:f>MDP!$A$12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8.5471764396090333E-2</c:v>
                </c:pt>
                <c:pt idx="2">
                  <c:v>8.74135962574345E-2</c:v>
                </c:pt>
                <c:pt idx="3">
                  <c:v>0.10499152318120406</c:v>
                </c:pt>
                <c:pt idx="4">
                  <c:v>0.11769465918241011</c:v>
                </c:pt>
                <c:pt idx="5">
                  <c:v>0.14497079568841703</c:v>
                </c:pt>
                <c:pt idx="6">
                  <c:v>0.12309151034483833</c:v>
                </c:pt>
                <c:pt idx="7">
                  <c:v>0.17727692777230269</c:v>
                </c:pt>
                <c:pt idx="8">
                  <c:v>0.14450182262421873</c:v>
                </c:pt>
                <c:pt idx="9">
                  <c:v>0.10330318349880564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B-4521-B6DA-BBF33A044930}"/>
            </c:ext>
          </c:extLst>
        </c:ser>
        <c:ser>
          <c:idx val="7"/>
          <c:order val="7"/>
          <c:tx>
            <c:strRef>
              <c:f>MDP!$A$13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8.086733673179583E-2</c:v>
                </c:pt>
                <c:pt idx="3">
                  <c:v>0.14566686467979723</c:v>
                </c:pt>
                <c:pt idx="4">
                  <c:v>0.13402645229506233</c:v>
                </c:pt>
                <c:pt idx="5">
                  <c:v>0.13107824401910853</c:v>
                </c:pt>
                <c:pt idx="6">
                  <c:v>6.9963936273371483E-2</c:v>
                </c:pt>
                <c:pt idx="7">
                  <c:v>8.2114746992964907E-2</c:v>
                </c:pt>
                <c:pt idx="8">
                  <c:v>0.11556806212534854</c:v>
                </c:pt>
                <c:pt idx="9">
                  <c:v>0.17063856469467334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B-4521-B6DA-BBF33A044930}"/>
            </c:ext>
          </c:extLst>
        </c:ser>
        <c:ser>
          <c:idx val="8"/>
          <c:order val="8"/>
          <c:tx>
            <c:strRef>
              <c:f>MDP!$A$14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MDP!$B$14:$K$14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0.11893963241863058</c:v>
                </c:pt>
                <c:pt idx="4">
                  <c:v>7.2471887854516859E-2</c:v>
                </c:pt>
                <c:pt idx="5">
                  <c:v>0</c:v>
                </c:pt>
                <c:pt idx="6">
                  <c:v>0.22806285758336353</c:v>
                </c:pt>
                <c:pt idx="7">
                  <c:v>0.22851691345764658</c:v>
                </c:pt>
                <c:pt idx="8">
                  <c:v>0.16599537587120783</c:v>
                </c:pt>
                <c:pt idx="9">
                  <c:v>1.1997993727297018E-2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B-4521-B6DA-BBF33A044930}"/>
            </c:ext>
          </c:extLst>
        </c:ser>
        <c:ser>
          <c:idx val="9"/>
          <c:order val="9"/>
          <c:tx>
            <c:strRef>
              <c:f>MDP!$A$15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MDP!$B$15:$K$15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0.29320017600153636</c:v>
                </c:pt>
                <c:pt idx="2">
                  <c:v>0.20464004793976695</c:v>
                </c:pt>
                <c:pt idx="3">
                  <c:v>3.1118382988867422E-2</c:v>
                </c:pt>
                <c:pt idx="4">
                  <c:v>4.2247841364648889E-2</c:v>
                </c:pt>
                <c:pt idx="5">
                  <c:v>0.11560888754897944</c:v>
                </c:pt>
                <c:pt idx="6">
                  <c:v>0</c:v>
                </c:pt>
                <c:pt idx="7">
                  <c:v>0</c:v>
                </c:pt>
                <c:pt idx="8">
                  <c:v>4.5397017716873322E-3</c:v>
                </c:pt>
                <c:pt idx="9">
                  <c:v>3.8327660270620942E-2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B-4521-B6DA-BBF33A044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44536"/>
        <c:axId val="550641912"/>
      </c:areaChart>
      <c:catAx>
        <c:axId val="55064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41912"/>
        <c:crosses val="autoZero"/>
        <c:auto val="1"/>
        <c:lblAlgn val="ctr"/>
        <c:lblOffset val="100"/>
        <c:noMultiLvlLbl val="0"/>
      </c:catAx>
      <c:valAx>
        <c:axId val="550641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44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Most diversified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MDP!$B$30:$K$30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1.0000000000000002</c:v>
                </c:pt>
                <c:pt idx="2">
                  <c:v>1.0000000000000002</c:v>
                </c:pt>
                <c:pt idx="3">
                  <c:v>1.0000000001332097</c:v>
                </c:pt>
                <c:pt idx="4">
                  <c:v>2.2033547329004448E-7</c:v>
                </c:pt>
                <c:pt idx="5">
                  <c:v>1.0000000122198798</c:v>
                </c:pt>
                <c:pt idx="6">
                  <c:v>2.2801754004549355E-7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47-4A06-B0D0-8F2D683EDCCA}"/>
            </c:ext>
          </c:extLst>
        </c:ser>
        <c:ser>
          <c:idx val="1"/>
          <c:order val="1"/>
          <c:tx>
            <c:strRef>
              <c:f>MDP!$A$31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MDP!$B$31:$K$31</c:f>
              <c:numCache>
                <c:formatCode>0.00%</c:formatCode>
                <c:ptCount val="10"/>
                <c:pt idx="0" formatCode="0.0%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47-4A06-B0D0-8F2D683EDCCA}"/>
            </c:ext>
          </c:extLst>
        </c:ser>
        <c:ser>
          <c:idx val="2"/>
          <c:order val="2"/>
          <c:tx>
            <c:strRef>
              <c:f>MDP!$A$32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47-4A06-B0D0-8F2D683EDCCA}"/>
            </c:ext>
          </c:extLst>
        </c:ser>
        <c:ser>
          <c:idx val="3"/>
          <c:order val="3"/>
          <c:tx>
            <c:strRef>
              <c:f>MDP!$A$33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-2.280175398735194E-7</c:v>
                </c:pt>
                <c:pt idx="7">
                  <c:v>-1.5001070283153855E-8</c:v>
                </c:pt>
                <c:pt idx="8">
                  <c:v>0.99999995623808091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47-4A06-B0D0-8F2D683EDCCA}"/>
            </c:ext>
          </c:extLst>
        </c:ser>
        <c:ser>
          <c:idx val="4"/>
          <c:order val="4"/>
          <c:tx>
            <c:strRef>
              <c:f>MDP!$A$34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47-4A06-B0D0-8F2D683EDCCA}"/>
            </c:ext>
          </c:extLst>
        </c:ser>
        <c:ser>
          <c:idx val="5"/>
          <c:order val="5"/>
          <c:tx>
            <c:strRef>
              <c:f>MDP!$A$35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47-4A06-B0D0-8F2D683EDCCA}"/>
            </c:ext>
          </c:extLst>
        </c:ser>
        <c:ser>
          <c:idx val="6"/>
          <c:order val="6"/>
          <c:tx>
            <c:strRef>
              <c:f>MDP!$A$36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-2.2033547575784244E-7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47-4A06-B0D0-8F2D683EDCCA}"/>
            </c:ext>
          </c:extLst>
        </c:ser>
        <c:ser>
          <c:idx val="7"/>
          <c:order val="7"/>
          <c:tx>
            <c:strRef>
              <c:f>MDP!$A$37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47-4A06-B0D0-8F2D683EDCCA}"/>
            </c:ext>
          </c:extLst>
        </c:ser>
        <c:ser>
          <c:idx val="8"/>
          <c:order val="8"/>
          <c:tx>
            <c:strRef>
              <c:f>MDP!$A$38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47-4A06-B0D0-8F2D683EDCCA}"/>
            </c:ext>
          </c:extLst>
        </c:ser>
        <c:ser>
          <c:idx val="9"/>
          <c:order val="9"/>
          <c:tx>
            <c:strRef>
              <c:f>MDP!$A$39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MDP!$B$39:$K$39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47-4A06-B0D0-8F2D683ED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40600"/>
        <c:axId val="550639616"/>
      </c:areaChart>
      <c:catAx>
        <c:axId val="550640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39616"/>
        <c:crosses val="autoZero"/>
        <c:auto val="1"/>
        <c:lblAlgn val="ctr"/>
        <c:lblOffset val="100"/>
        <c:noMultiLvlLbl val="0"/>
      </c:catAx>
      <c:valAx>
        <c:axId val="55063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40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Most</a:t>
            </a:r>
            <a:r>
              <a:rPr lang="en-US" baseline="0"/>
              <a:t> diversified portfolio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MDP!$A$55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MDP!$B$55:$K$55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0.66194125448879715</c:v>
                </c:pt>
                <c:pt idx="2">
                  <c:v>0.54003531199152788</c:v>
                </c:pt>
                <c:pt idx="3">
                  <c:v>0.17711883133854728</c:v>
                </c:pt>
                <c:pt idx="4">
                  <c:v>0.2802339754374415</c:v>
                </c:pt>
                <c:pt idx="5">
                  <c:v>0.45575370168831975</c:v>
                </c:pt>
                <c:pt idx="6">
                  <c:v>0</c:v>
                </c:pt>
                <c:pt idx="7">
                  <c:v>5.5636363029212724E-2</c:v>
                </c:pt>
                <c:pt idx="8">
                  <c:v>0.12839631810118352</c:v>
                </c:pt>
                <c:pt idx="9">
                  <c:v>3.0798531545561773E-2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06-499D-BA5E-6B36DC7B6425}"/>
            </c:ext>
          </c:extLst>
        </c:ser>
        <c:ser>
          <c:idx val="1"/>
          <c:order val="1"/>
          <c:tx>
            <c:strRef>
              <c:f>MDP!$A$56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MDP!$B$56:$K$56</c:f>
              <c:numCache>
                <c:formatCode>0.00%</c:formatCode>
                <c:ptCount val="10"/>
                <c:pt idx="0" formatCode="0.0%">
                  <c:v>0.95330966489979396</c:v>
                </c:pt>
                <c:pt idx="1">
                  <c:v>0</c:v>
                </c:pt>
                <c:pt idx="2">
                  <c:v>0.24498921236831706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9.1639957342381714E-2</c:v>
                </c:pt>
                <c:pt idx="7">
                  <c:v>0.10065791198454235</c:v>
                </c:pt>
                <c:pt idx="8">
                  <c:v>4.9602609034849143E-2</c:v>
                </c:pt>
                <c:pt idx="9">
                  <c:v>9.6478415006710908E-2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06-499D-BA5E-6B36DC7B6425}"/>
            </c:ext>
          </c:extLst>
        </c:ser>
        <c:ser>
          <c:idx val="2"/>
          <c:order val="2"/>
          <c:tx>
            <c:strRef>
              <c:f>MDP!$A$57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7.3832861340399042E-2</c:v>
                </c:pt>
                <c:pt idx="3">
                  <c:v>6.8153092282033992E-2</c:v>
                </c:pt>
                <c:pt idx="4">
                  <c:v>2.1134695882464832E-2</c:v>
                </c:pt>
                <c:pt idx="5">
                  <c:v>0</c:v>
                </c:pt>
                <c:pt idx="6">
                  <c:v>7.5319829397714894E-2</c:v>
                </c:pt>
                <c:pt idx="7">
                  <c:v>6.0950779658372943E-2</c:v>
                </c:pt>
                <c:pt idx="8">
                  <c:v>7.9064942421674347E-2</c:v>
                </c:pt>
                <c:pt idx="9">
                  <c:v>6.1404964559682695E-2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06-499D-BA5E-6B36DC7B6425}"/>
            </c:ext>
          </c:extLst>
        </c:ser>
        <c:ser>
          <c:idx val="3"/>
          <c:order val="3"/>
          <c:tx>
            <c:strRef>
              <c:f>MDP!$A$58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0.27222499958955171</c:v>
                </c:pt>
                <c:pt idx="4">
                  <c:v>0.25953403669277947</c:v>
                </c:pt>
                <c:pt idx="5">
                  <c:v>0.20323385460347668</c:v>
                </c:pt>
                <c:pt idx="6">
                  <c:v>0.27191554500595128</c:v>
                </c:pt>
                <c:pt idx="7">
                  <c:v>0.20170875944818509</c:v>
                </c:pt>
                <c:pt idx="8">
                  <c:v>0.24827555642945187</c:v>
                </c:pt>
                <c:pt idx="9">
                  <c:v>0.18610286659599184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06-499D-BA5E-6B36DC7B6425}"/>
            </c:ext>
          </c:extLst>
        </c:ser>
        <c:ser>
          <c:idx val="4"/>
          <c:order val="4"/>
          <c:tx>
            <c:strRef>
              <c:f>MDP!$A$59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6.4768031548670085E-2</c:v>
                </c:pt>
                <c:pt idx="2">
                  <c:v>1.0834323091241792E-3</c:v>
                </c:pt>
                <c:pt idx="3">
                  <c:v>0.14732755720515117</c:v>
                </c:pt>
                <c:pt idx="4">
                  <c:v>9.7233337056402441E-2</c:v>
                </c:pt>
                <c:pt idx="5">
                  <c:v>6.8226493139000848E-3</c:v>
                </c:pt>
                <c:pt idx="6">
                  <c:v>9.582001518721657E-2</c:v>
                </c:pt>
                <c:pt idx="7">
                  <c:v>8.1230762430333572E-2</c:v>
                </c:pt>
                <c:pt idx="8">
                  <c:v>0.13314146067454516</c:v>
                </c:pt>
                <c:pt idx="9">
                  <c:v>8.3840460040485856E-2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06-499D-BA5E-6B36DC7B6425}"/>
            </c:ext>
          </c:extLst>
        </c:ser>
        <c:ser>
          <c:idx val="5"/>
          <c:order val="5"/>
          <c:tx>
            <c:strRef>
              <c:f>MDP!$A$60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1.6749826829476674E-2</c:v>
                </c:pt>
                <c:pt idx="4">
                  <c:v>4.9881370409453701E-2</c:v>
                </c:pt>
                <c:pt idx="5">
                  <c:v>4.8470223595916885E-2</c:v>
                </c:pt>
                <c:pt idx="6">
                  <c:v>0.10028735875149139</c:v>
                </c:pt>
                <c:pt idx="7">
                  <c:v>9.7439418791202534E-2</c:v>
                </c:pt>
                <c:pt idx="8">
                  <c:v>0.12043101008464147</c:v>
                </c:pt>
                <c:pt idx="9">
                  <c:v>0.10269234782912001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06-499D-BA5E-6B36DC7B6425}"/>
            </c:ext>
          </c:extLst>
        </c:ser>
        <c:ser>
          <c:idx val="6"/>
          <c:order val="6"/>
          <c:tx>
            <c:strRef>
              <c:f>MDP!$A$61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MDP!$B$61:$K$61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0.13585515434792303</c:v>
                </c:pt>
                <c:pt idx="7">
                  <c:v>0.15282703406854525</c:v>
                </c:pt>
                <c:pt idx="8">
                  <c:v>3.1951372367074557E-2</c:v>
                </c:pt>
                <c:pt idx="9">
                  <c:v>0.17020975984863521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106-499D-BA5E-6B36DC7B6425}"/>
            </c:ext>
          </c:extLst>
        </c:ser>
        <c:ser>
          <c:idx val="7"/>
          <c:order val="7"/>
          <c:tx>
            <c:strRef>
              <c:f>MDP!$A$62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MDP!$B$62:$K$62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2.1279741021736347E-2</c:v>
                </c:pt>
                <c:pt idx="3">
                  <c:v>0.21569519083057032</c:v>
                </c:pt>
                <c:pt idx="4">
                  <c:v>0.17841627563778883</c:v>
                </c:pt>
                <c:pt idx="5">
                  <c:v>0.15144870826117582</c:v>
                </c:pt>
                <c:pt idx="6">
                  <c:v>0.13680999723502102</c:v>
                </c:pt>
                <c:pt idx="7">
                  <c:v>0.11678516404051499</c:v>
                </c:pt>
                <c:pt idx="8">
                  <c:v>0.16307486604488994</c:v>
                </c:pt>
                <c:pt idx="9">
                  <c:v>0.11601547228027158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106-499D-BA5E-6B36DC7B6425}"/>
            </c:ext>
          </c:extLst>
        </c:ser>
        <c:ser>
          <c:idx val="8"/>
          <c:order val="8"/>
          <c:tx>
            <c:strRef>
              <c:f>MDP!$A$63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MDP!$B$63:$K$63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9.1658587138344363E-2</c:v>
                </c:pt>
                <c:pt idx="4">
                  <c:v>0</c:v>
                </c:pt>
                <c:pt idx="5">
                  <c:v>0</c:v>
                </c:pt>
                <c:pt idx="6">
                  <c:v>9.2352139145615922E-2</c:v>
                </c:pt>
                <c:pt idx="7">
                  <c:v>0.11612862445182973</c:v>
                </c:pt>
                <c:pt idx="8">
                  <c:v>4.2352081191595531E-2</c:v>
                </c:pt>
                <c:pt idx="9">
                  <c:v>0.10838572646144387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106-499D-BA5E-6B36DC7B6425}"/>
            </c:ext>
          </c:extLst>
        </c:ser>
        <c:ser>
          <c:idx val="9"/>
          <c:order val="9"/>
          <c:tx>
            <c:strRef>
              <c:f>MDP!$A$64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MDP!$B$64:$K$64</c:f>
              <c:numCache>
                <c:formatCode>0.00%</c:formatCode>
                <c:ptCount val="10"/>
                <c:pt idx="0" formatCode="0.0%">
                  <c:v>4.6690335100206176E-2</c:v>
                </c:pt>
                <c:pt idx="1">
                  <c:v>0.27329071396253274</c:v>
                </c:pt>
                <c:pt idx="2">
                  <c:v>0.11877944096889557</c:v>
                </c:pt>
                <c:pt idx="3">
                  <c:v>1.1071915415918215E-2</c:v>
                </c:pt>
                <c:pt idx="4">
                  <c:v>0.11356630571487308</c:v>
                </c:pt>
                <c:pt idx="5">
                  <c:v>0.13427086330824023</c:v>
                </c:pt>
                <c:pt idx="6">
                  <c:v>0</c:v>
                </c:pt>
                <c:pt idx="7">
                  <c:v>1.6635181339546039E-2</c:v>
                </c:pt>
                <c:pt idx="8">
                  <c:v>3.7097815557379193E-3</c:v>
                </c:pt>
                <c:pt idx="9">
                  <c:v>4.4071455832096151E-2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06-499D-BA5E-6B36DC7B6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56672"/>
        <c:axId val="550649456"/>
      </c:areaChart>
      <c:catAx>
        <c:axId val="55065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49456"/>
        <c:crosses val="autoZero"/>
        <c:auto val="1"/>
        <c:lblAlgn val="ctr"/>
        <c:lblOffset val="100"/>
        <c:noMultiLvlLbl val="0"/>
      </c:catAx>
      <c:valAx>
        <c:axId val="55064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566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0.51075641014220996</c:v>
                </c:pt>
                <c:pt idx="2">
                  <c:v>0.26024958399344178</c:v>
                </c:pt>
                <c:pt idx="3">
                  <c:v>0.1199986115657256</c:v>
                </c:pt>
                <c:pt idx="4">
                  <c:v>0.17246934829871438</c:v>
                </c:pt>
                <c:pt idx="5">
                  <c:v>0.25932221116479032</c:v>
                </c:pt>
                <c:pt idx="6">
                  <c:v>4.1976699902031997E-2</c:v>
                </c:pt>
                <c:pt idx="7">
                  <c:v>5.0092779743548269E-2</c:v>
                </c:pt>
                <c:pt idx="8">
                  <c:v>6.5321377570995473E-2</c:v>
                </c:pt>
                <c:pt idx="9">
                  <c:v>7.7513632727128481E-2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DE-409F-957D-A263AA0BEEA1}"/>
            </c:ext>
          </c:extLst>
        </c:ser>
        <c:ser>
          <c:idx val="1"/>
          <c:order val="1"/>
          <c:tx>
            <c:strRef>
              <c:f>'Critère Shannon'!$A$7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Shannon'!$B$7:$K$7</c:f>
              <c:numCache>
                <c:formatCode>0.00%</c:formatCode>
                <c:ptCount val="10"/>
                <c:pt idx="0" formatCode="0.0%">
                  <c:v>0.94105591507061903</c:v>
                </c:pt>
                <c:pt idx="1">
                  <c:v>3.8043170304744016E-2</c:v>
                </c:pt>
                <c:pt idx="2">
                  <c:v>0.14628076000027232</c:v>
                </c:pt>
                <c:pt idx="3">
                  <c:v>9.5635125720493291E-2</c:v>
                </c:pt>
                <c:pt idx="4">
                  <c:v>8.1556089936764192E-2</c:v>
                </c:pt>
                <c:pt idx="5">
                  <c:v>7.365585371947668E-2</c:v>
                </c:pt>
                <c:pt idx="6">
                  <c:v>0.12805153868410588</c:v>
                </c:pt>
                <c:pt idx="7">
                  <c:v>0.11078942775462453</c:v>
                </c:pt>
                <c:pt idx="8">
                  <c:v>0.10462352128696446</c:v>
                </c:pt>
                <c:pt idx="9">
                  <c:v>0.10566133754630255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DE-409F-957D-A263AA0BEEA1}"/>
            </c:ext>
          </c:extLst>
        </c:ser>
        <c:ser>
          <c:idx val="2"/>
          <c:order val="2"/>
          <c:tx>
            <c:strRef>
              <c:f>'Critère Shannon'!$A$8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1.3879957585691167E-3</c:v>
                </c:pt>
                <c:pt idx="2">
                  <c:v>0.17953731898613073</c:v>
                </c:pt>
                <c:pt idx="3">
                  <c:v>0.10297726417110126</c:v>
                </c:pt>
                <c:pt idx="4">
                  <c:v>4.2794037030658635E-2</c:v>
                </c:pt>
                <c:pt idx="5">
                  <c:v>8.3510959082789722E-3</c:v>
                </c:pt>
                <c:pt idx="6">
                  <c:v>2.3292988672183313E-2</c:v>
                </c:pt>
                <c:pt idx="7">
                  <c:v>3.7869944238021293E-2</c:v>
                </c:pt>
                <c:pt idx="8">
                  <c:v>5.6019664555946168E-2</c:v>
                </c:pt>
                <c:pt idx="9">
                  <c:v>8.6018887747745978E-2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DE-409F-957D-A263AA0BEEA1}"/>
            </c:ext>
          </c:extLst>
        </c:ser>
        <c:ser>
          <c:idx val="3"/>
          <c:order val="3"/>
          <c:tx>
            <c:strRef>
              <c:f>'Critère Shannon'!$A$9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Shannon'!$B$9:$K$9</c:f>
              <c:numCache>
                <c:formatCode>0.00%</c:formatCode>
                <c:ptCount val="10"/>
                <c:pt idx="0" formatCode="0.0%">
                  <c:v>5.8944084929380816E-2</c:v>
                </c:pt>
                <c:pt idx="1">
                  <c:v>4.5058609777414577E-3</c:v>
                </c:pt>
                <c:pt idx="2">
                  <c:v>1.0546704987580754E-2</c:v>
                </c:pt>
                <c:pt idx="3">
                  <c:v>0.11817869025371953</c:v>
                </c:pt>
                <c:pt idx="4">
                  <c:v>0.17365772726316187</c:v>
                </c:pt>
                <c:pt idx="5">
                  <c:v>0.16468477832026088</c:v>
                </c:pt>
                <c:pt idx="6">
                  <c:v>7.8631050988675261E-2</c:v>
                </c:pt>
                <c:pt idx="7">
                  <c:v>4.8093784644477687E-2</c:v>
                </c:pt>
                <c:pt idx="8">
                  <c:v>4.6862838198445167E-2</c:v>
                </c:pt>
                <c:pt idx="9">
                  <c:v>6.5015694334791749E-2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DE-409F-957D-A263AA0BEEA1}"/>
            </c:ext>
          </c:extLst>
        </c:ser>
        <c:ser>
          <c:idx val="4"/>
          <c:order val="4"/>
          <c:tx>
            <c:strRef>
              <c:f>'Critère Shannon'!$A$10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0.10569889725618567</c:v>
                </c:pt>
                <c:pt idx="2">
                  <c:v>8.4039211482107634E-2</c:v>
                </c:pt>
                <c:pt idx="3">
                  <c:v>8.8127518837402136E-2</c:v>
                </c:pt>
                <c:pt idx="4">
                  <c:v>7.8073138246257112E-2</c:v>
                </c:pt>
                <c:pt idx="5">
                  <c:v>7.0627609692304638E-2</c:v>
                </c:pt>
                <c:pt idx="6">
                  <c:v>9.7595330908406164E-2</c:v>
                </c:pt>
                <c:pt idx="7">
                  <c:v>0.10137681272754026</c:v>
                </c:pt>
                <c:pt idx="8">
                  <c:v>9.9146183697827642E-2</c:v>
                </c:pt>
                <c:pt idx="9">
                  <c:v>9.5771717292485084E-2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DE-409F-957D-A263AA0BEEA1}"/>
            </c:ext>
          </c:extLst>
        </c:ser>
        <c:ser>
          <c:idx val="5"/>
          <c:order val="5"/>
          <c:tx>
            <c:strRef>
              <c:f>'Critère Shannon'!$A$11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Shannon'!$B$11:$K$11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1.1001135518394292E-3</c:v>
                </c:pt>
                <c:pt idx="2">
                  <c:v>1.2978702062431111E-3</c:v>
                </c:pt>
                <c:pt idx="3">
                  <c:v>5.0097498505317022E-2</c:v>
                </c:pt>
                <c:pt idx="4">
                  <c:v>2.7629718834929817E-2</c:v>
                </c:pt>
                <c:pt idx="5">
                  <c:v>3.1777011088565302E-2</c:v>
                </c:pt>
                <c:pt idx="6">
                  <c:v>0.15048354490368601</c:v>
                </c:pt>
                <c:pt idx="7">
                  <c:v>0.1401710965520645</c:v>
                </c:pt>
                <c:pt idx="8">
                  <c:v>0.11603960042355171</c:v>
                </c:pt>
                <c:pt idx="9">
                  <c:v>0.11149867079994503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DE-409F-957D-A263AA0BEEA1}"/>
            </c:ext>
          </c:extLst>
        </c:ser>
        <c:ser>
          <c:idx val="6"/>
          <c:order val="6"/>
          <c:tx>
            <c:strRef>
              <c:f>'Critère Shannon'!$A$12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5.1190375239969596E-2</c:v>
                </c:pt>
                <c:pt idx="2">
                  <c:v>4.7102480376829826E-2</c:v>
                </c:pt>
                <c:pt idx="3">
                  <c:v>9.0572262945397164E-2</c:v>
                </c:pt>
                <c:pt idx="4">
                  <c:v>7.723801358740362E-2</c:v>
                </c:pt>
                <c:pt idx="5">
                  <c:v>8.4356559933693953E-2</c:v>
                </c:pt>
                <c:pt idx="6">
                  <c:v>0.10651459595818917</c:v>
                </c:pt>
                <c:pt idx="7">
                  <c:v>0.11093195730128086</c:v>
                </c:pt>
                <c:pt idx="8">
                  <c:v>0.10013105191377013</c:v>
                </c:pt>
                <c:pt idx="9">
                  <c:v>9.9494819338474261E-2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DE-409F-957D-A263AA0BEEA1}"/>
            </c:ext>
          </c:extLst>
        </c:ser>
        <c:ser>
          <c:idx val="7"/>
          <c:order val="7"/>
          <c:tx>
            <c:strRef>
              <c:f>'Critère Shannon'!$A$13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8.5700632408204341E-3</c:v>
                </c:pt>
                <c:pt idx="2">
                  <c:v>7.5467479092013831E-2</c:v>
                </c:pt>
                <c:pt idx="3">
                  <c:v>0.11840933479949238</c:v>
                </c:pt>
                <c:pt idx="4">
                  <c:v>0.13689835204232215</c:v>
                </c:pt>
                <c:pt idx="5">
                  <c:v>0.1328053953564638</c:v>
                </c:pt>
                <c:pt idx="6">
                  <c:v>7.0033805495115314E-2</c:v>
                </c:pt>
                <c:pt idx="7">
                  <c:v>8.6825066402898762E-2</c:v>
                </c:pt>
                <c:pt idx="8">
                  <c:v>9.0040496271130602E-2</c:v>
                </c:pt>
                <c:pt idx="9">
                  <c:v>7.895272263579789E-2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DE-409F-957D-A263AA0BEEA1}"/>
            </c:ext>
          </c:extLst>
        </c:ser>
        <c:ser>
          <c:idx val="8"/>
          <c:order val="8"/>
          <c:tx>
            <c:strRef>
              <c:f>'Critère Shannon'!$A$14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Shannon'!$B$14:$K$14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4.2835554844510841E-2</c:v>
                </c:pt>
                <c:pt idx="2">
                  <c:v>4.3464331931632343E-2</c:v>
                </c:pt>
                <c:pt idx="3">
                  <c:v>0.10839963256851963</c:v>
                </c:pt>
                <c:pt idx="4">
                  <c:v>6.9029892848863253E-2</c:v>
                </c:pt>
                <c:pt idx="5">
                  <c:v>8.8598622344791527E-3</c:v>
                </c:pt>
                <c:pt idx="6">
                  <c:v>0.20924593402812194</c:v>
                </c:pt>
                <c:pt idx="7">
                  <c:v>0.22454692735223306</c:v>
                </c:pt>
                <c:pt idx="8">
                  <c:v>0.22359347278576214</c:v>
                </c:pt>
                <c:pt idx="9">
                  <c:v>0.18464050808719795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DE-409F-957D-A263AA0BEEA1}"/>
            </c:ext>
          </c:extLst>
        </c:ser>
        <c:ser>
          <c:idx val="9"/>
          <c:order val="9"/>
          <c:tx>
            <c:strRef>
              <c:f>'Critère Shannon'!$A$15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Shannon'!$B$15:$K$15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0.23591155868340949</c:v>
                </c:pt>
                <c:pt idx="2">
                  <c:v>0.15201425894374776</c:v>
                </c:pt>
                <c:pt idx="3">
                  <c:v>0.10760406061734631</c:v>
                </c:pt>
                <c:pt idx="4">
                  <c:v>0.14065368194626549</c:v>
                </c:pt>
                <c:pt idx="5">
                  <c:v>0.16555962201884428</c:v>
                </c:pt>
                <c:pt idx="6">
                  <c:v>9.4174510452755197E-2</c:v>
                </c:pt>
                <c:pt idx="7">
                  <c:v>8.9302203283559964E-2</c:v>
                </c:pt>
                <c:pt idx="8">
                  <c:v>9.8221793320137557E-2</c:v>
                </c:pt>
                <c:pt idx="9">
                  <c:v>9.5432009490131142E-2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DE-409F-957D-A263AA0BE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443656"/>
        <c:axId val="585444968"/>
      </c:areaChart>
      <c:catAx>
        <c:axId val="585443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444968"/>
        <c:crosses val="autoZero"/>
        <c:auto val="1"/>
        <c:lblAlgn val="ctr"/>
        <c:lblOffset val="100"/>
        <c:noMultiLvlLbl val="0"/>
      </c:catAx>
      <c:valAx>
        <c:axId val="585444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443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Critère d'entropie</a:t>
            </a:r>
            <a:r>
              <a:rPr lang="en-US" baseline="0"/>
              <a:t> de Shannon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Shannon'!$A$29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Shannon'!$B$29:$K$29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</c:v>
                </c:pt>
                <c:pt idx="2">
                  <c:v>1.0000000000000002</c:v>
                </c:pt>
                <c:pt idx="3">
                  <c:v>1.0000000001332097</c:v>
                </c:pt>
                <c:pt idx="4">
                  <c:v>2.2033547329004448E-7</c:v>
                </c:pt>
                <c:pt idx="5">
                  <c:v>1.0000000122198798</c:v>
                </c:pt>
                <c:pt idx="6">
                  <c:v>2.2801754004549355E-7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19-4E4F-A73F-A5B265D22738}"/>
            </c:ext>
          </c:extLst>
        </c:ser>
        <c:ser>
          <c:idx val="1"/>
          <c:order val="1"/>
          <c:tx>
            <c:strRef>
              <c:f>'Critère Shannon'!$A$30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Shannon'!$B$30:$K$30</c:f>
              <c:numCache>
                <c:formatCode>0.00%</c:formatCode>
                <c:ptCount val="10"/>
                <c:pt idx="0" formatCode="0.0%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19-4E4F-A73F-A5B265D22738}"/>
            </c:ext>
          </c:extLst>
        </c:ser>
        <c:ser>
          <c:idx val="2"/>
          <c:order val="2"/>
          <c:tx>
            <c:strRef>
              <c:f>'Critère Shannon'!$A$31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Shannon'!$B$31:$K$31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19-4E4F-A73F-A5B265D22738}"/>
            </c:ext>
          </c:extLst>
        </c:ser>
        <c:ser>
          <c:idx val="3"/>
          <c:order val="3"/>
          <c:tx>
            <c:strRef>
              <c:f>'Critère Shannon'!$A$32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-2.280175398735194E-7</c:v>
                </c:pt>
                <c:pt idx="7">
                  <c:v>-1.5001070283153855E-8</c:v>
                </c:pt>
                <c:pt idx="8">
                  <c:v>0.99999995623808091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19-4E4F-A73F-A5B265D22738}"/>
            </c:ext>
          </c:extLst>
        </c:ser>
        <c:ser>
          <c:idx val="4"/>
          <c:order val="4"/>
          <c:tx>
            <c:strRef>
              <c:f>'Critère Shannon'!$A$33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19-4E4F-A73F-A5B265D22738}"/>
            </c:ext>
          </c:extLst>
        </c:ser>
        <c:ser>
          <c:idx val="5"/>
          <c:order val="5"/>
          <c:tx>
            <c:strRef>
              <c:f>'Critère Shannon'!$A$34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119-4E4F-A73F-A5B265D22738}"/>
            </c:ext>
          </c:extLst>
        </c:ser>
        <c:ser>
          <c:idx val="6"/>
          <c:order val="6"/>
          <c:tx>
            <c:strRef>
              <c:f>'Critère Shannon'!$A$35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-2.2033547575784244E-7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19-4E4F-A73F-A5B265D22738}"/>
            </c:ext>
          </c:extLst>
        </c:ser>
        <c:ser>
          <c:idx val="7"/>
          <c:order val="7"/>
          <c:tx>
            <c:strRef>
              <c:f>'Critère Shannon'!$A$36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19-4E4F-A73F-A5B265D22738}"/>
            </c:ext>
          </c:extLst>
        </c:ser>
        <c:ser>
          <c:idx val="8"/>
          <c:order val="8"/>
          <c:tx>
            <c:strRef>
              <c:f>'Critère Shannon'!$A$37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19-4E4F-A73F-A5B265D22738}"/>
            </c:ext>
          </c:extLst>
        </c:ser>
        <c:ser>
          <c:idx val="9"/>
          <c:order val="9"/>
          <c:tx>
            <c:strRef>
              <c:f>'Critère Shannon'!$A$38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19-4E4F-A73F-A5B265D22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445296"/>
        <c:axId val="585437752"/>
      </c:areaChart>
      <c:catAx>
        <c:axId val="58544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437752"/>
        <c:crosses val="autoZero"/>
        <c:auto val="1"/>
        <c:lblAlgn val="ctr"/>
        <c:lblOffset val="100"/>
        <c:noMultiLvlLbl val="0"/>
      </c:catAx>
      <c:valAx>
        <c:axId val="585437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44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Shannon'!$A$54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Shannon'!$B$54:$K$54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0.80622585159470039</c:v>
                </c:pt>
                <c:pt idx="2">
                  <c:v>0.53259023829144325</c:v>
                </c:pt>
                <c:pt idx="3">
                  <c:v>0.18149789041016035</c:v>
                </c:pt>
                <c:pt idx="4">
                  <c:v>0.23386639120926458</c:v>
                </c:pt>
                <c:pt idx="5">
                  <c:v>0.44139970229559933</c:v>
                </c:pt>
                <c:pt idx="6">
                  <c:v>7.1419353443160929E-2</c:v>
                </c:pt>
                <c:pt idx="7">
                  <c:v>7.3311599668661909E-2</c:v>
                </c:pt>
                <c:pt idx="8">
                  <c:v>9.7946274650194412E-2</c:v>
                </c:pt>
                <c:pt idx="9">
                  <c:v>0.13424483914218768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49-4614-8BFF-D04B259A8786}"/>
            </c:ext>
          </c:extLst>
        </c:ser>
        <c:ser>
          <c:idx val="1"/>
          <c:order val="1"/>
          <c:tx>
            <c:strRef>
              <c:f>'Critère Shannon'!$A$55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Shannon'!$B$55:$K$55</c:f>
              <c:numCache>
                <c:formatCode>0.00%</c:formatCode>
                <c:ptCount val="10"/>
                <c:pt idx="0" formatCode="0.0%">
                  <c:v>0.98156383849457307</c:v>
                </c:pt>
                <c:pt idx="1">
                  <c:v>1.7794372878777928E-2</c:v>
                </c:pt>
                <c:pt idx="2">
                  <c:v>0.10792992501813678</c:v>
                </c:pt>
                <c:pt idx="3">
                  <c:v>6.4707782800736358E-2</c:v>
                </c:pt>
                <c:pt idx="4">
                  <c:v>5.5672412658278679E-2</c:v>
                </c:pt>
                <c:pt idx="5">
                  <c:v>3.1432875029026038E-2</c:v>
                </c:pt>
                <c:pt idx="6">
                  <c:v>0.14463518960597549</c:v>
                </c:pt>
                <c:pt idx="7">
                  <c:v>0.13729449505197802</c:v>
                </c:pt>
                <c:pt idx="8">
                  <c:v>0.10082367643143023</c:v>
                </c:pt>
                <c:pt idx="9">
                  <c:v>7.6268614687869191E-2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49-4614-8BFF-D04B259A8786}"/>
            </c:ext>
          </c:extLst>
        </c:ser>
        <c:ser>
          <c:idx val="2"/>
          <c:order val="2"/>
          <c:tx>
            <c:strRef>
              <c:f>'Critère Shannon'!$A$56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Shannon'!$B$56:$K$56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0.19041721711998644</c:v>
                </c:pt>
                <c:pt idx="3">
                  <c:v>9.0509422129162867E-2</c:v>
                </c:pt>
                <c:pt idx="4">
                  <c:v>1.618150154266047E-2</c:v>
                </c:pt>
                <c:pt idx="5">
                  <c:v>3.2626114573018053E-4</c:v>
                </c:pt>
                <c:pt idx="6">
                  <c:v>4.9212348251591632E-2</c:v>
                </c:pt>
                <c:pt idx="7">
                  <c:v>5.8827586809059806E-2</c:v>
                </c:pt>
                <c:pt idx="8">
                  <c:v>9.7041584810069442E-2</c:v>
                </c:pt>
                <c:pt idx="9">
                  <c:v>0.1108184588387596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49-4614-8BFF-D04B259A8786}"/>
            </c:ext>
          </c:extLst>
        </c:ser>
        <c:ser>
          <c:idx val="3"/>
          <c:order val="3"/>
          <c:tx>
            <c:strRef>
              <c:f>'Critère Shannon'!$A$57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Shannon'!$B$57:$K$57</c:f>
              <c:numCache>
                <c:formatCode>0.00%</c:formatCode>
                <c:ptCount val="10"/>
                <c:pt idx="0" formatCode="0.0%">
                  <c:v>1.8436161505426839E-2</c:v>
                </c:pt>
                <c:pt idx="1">
                  <c:v>7.6567576871080535E-4</c:v>
                </c:pt>
                <c:pt idx="2">
                  <c:v>7.407363201646219E-5</c:v>
                </c:pt>
                <c:pt idx="3">
                  <c:v>0.16917218015591312</c:v>
                </c:pt>
                <c:pt idx="4">
                  <c:v>0.23694291705981135</c:v>
                </c:pt>
                <c:pt idx="5">
                  <c:v>0.17015610391518246</c:v>
                </c:pt>
                <c:pt idx="6">
                  <c:v>0.10622193427639741</c:v>
                </c:pt>
                <c:pt idx="7">
                  <c:v>7.1003408812090357E-2</c:v>
                </c:pt>
                <c:pt idx="8">
                  <c:v>9.5973105980241502E-2</c:v>
                </c:pt>
                <c:pt idx="9">
                  <c:v>0.18445029229971063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49-4614-8BFF-D04B259A8786}"/>
            </c:ext>
          </c:extLst>
        </c:ser>
        <c:ser>
          <c:idx val="4"/>
          <c:order val="4"/>
          <c:tx>
            <c:strRef>
              <c:f>'Critère Shannon'!$A$58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4.8984406116171247E-2</c:v>
                </c:pt>
                <c:pt idx="2">
                  <c:v>2.3240796390420322E-2</c:v>
                </c:pt>
                <c:pt idx="3">
                  <c:v>4.4677565229736149E-2</c:v>
                </c:pt>
                <c:pt idx="4">
                  <c:v>5.1260141781414872E-2</c:v>
                </c:pt>
                <c:pt idx="5">
                  <c:v>2.8763961938660088E-2</c:v>
                </c:pt>
                <c:pt idx="6">
                  <c:v>0.12178577141815562</c:v>
                </c:pt>
                <c:pt idx="7">
                  <c:v>0.12795168663287168</c:v>
                </c:pt>
                <c:pt idx="8">
                  <c:v>0.10044296672656328</c:v>
                </c:pt>
                <c:pt idx="9">
                  <c:v>9.1206797900955261E-2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49-4614-8BFF-D04B259A8786}"/>
            </c:ext>
          </c:extLst>
        </c:ser>
        <c:ser>
          <c:idx val="5"/>
          <c:order val="5"/>
          <c:tx>
            <c:strRef>
              <c:f>'Critère Shannon'!$A$59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1.0840187425398475E-4</c:v>
                </c:pt>
                <c:pt idx="2">
                  <c:v>9.1022435129507178E-7</c:v>
                </c:pt>
                <c:pt idx="3">
                  <c:v>3.4348129732637103E-3</c:v>
                </c:pt>
                <c:pt idx="4">
                  <c:v>7.006084800977707E-3</c:v>
                </c:pt>
                <c:pt idx="5">
                  <c:v>5.3788096400334256E-3</c:v>
                </c:pt>
                <c:pt idx="6">
                  <c:v>0.16016281333769536</c:v>
                </c:pt>
                <c:pt idx="7">
                  <c:v>0.16525978476198197</c:v>
                </c:pt>
                <c:pt idx="8">
                  <c:v>0.10146736959886551</c:v>
                </c:pt>
                <c:pt idx="9">
                  <c:v>6.9088296477064493E-2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49-4614-8BFF-D04B259A8786}"/>
            </c:ext>
          </c:extLst>
        </c:ser>
        <c:ser>
          <c:idx val="6"/>
          <c:order val="6"/>
          <c:tx>
            <c:strRef>
              <c:f>'Critère Shannon'!$A$60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2.3103095912481119E-2</c:v>
                </c:pt>
                <c:pt idx="2">
                  <c:v>4.6725384671327981E-3</c:v>
                </c:pt>
                <c:pt idx="3">
                  <c:v>5.0567115074133272E-2</c:v>
                </c:pt>
                <c:pt idx="4">
                  <c:v>5.0234300636341989E-2</c:v>
                </c:pt>
                <c:pt idx="5">
                  <c:v>4.1780107516919338E-2</c:v>
                </c:pt>
                <c:pt idx="6">
                  <c:v>0.1287447063708847</c:v>
                </c:pt>
                <c:pt idx="7">
                  <c:v>0.1374371218911084</c:v>
                </c:pt>
                <c:pt idx="8">
                  <c:v>0.10045749742537573</c:v>
                </c:pt>
                <c:pt idx="9">
                  <c:v>8.5101463292982321E-2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49-4614-8BFF-D04B259A8786}"/>
            </c:ext>
          </c:extLst>
        </c:ser>
        <c:ser>
          <c:idx val="7"/>
          <c:order val="7"/>
          <c:tx>
            <c:strRef>
              <c:f>'Critère Shannon'!$A$61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Shannon'!$B$61:$K$61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2.3822548518540061E-3</c:v>
                </c:pt>
                <c:pt idx="2">
                  <c:v>1.7253374886638456E-2</c:v>
                </c:pt>
                <c:pt idx="3">
                  <c:v>0.17067836997042718</c:v>
                </c:pt>
                <c:pt idx="4">
                  <c:v>0.1502159237304613</c:v>
                </c:pt>
                <c:pt idx="5">
                  <c:v>0.1083268045880556</c:v>
                </c:pt>
                <c:pt idx="6">
                  <c:v>9.8737445581148206E-2</c:v>
                </c:pt>
                <c:pt idx="7">
                  <c:v>0.11320157289512955</c:v>
                </c:pt>
                <c:pt idx="8">
                  <c:v>9.9846565319699765E-2</c:v>
                </c:pt>
                <c:pt idx="9">
                  <c:v>0.12941752237886614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C49-4614-8BFF-D04B259A8786}"/>
            </c:ext>
          </c:extLst>
        </c:ser>
        <c:ser>
          <c:idx val="8"/>
          <c:order val="8"/>
          <c:tx>
            <c:strRef>
              <c:f>'Critère Shannon'!$A$62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Shannon'!$B$62:$K$62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2.6273770904821289E-2</c:v>
                </c:pt>
                <c:pt idx="2">
                  <c:v>3.7421492401125632E-3</c:v>
                </c:pt>
                <c:pt idx="3">
                  <c:v>0.11425526592572677</c:v>
                </c:pt>
                <c:pt idx="4">
                  <c:v>4.0472212840788842E-2</c:v>
                </c:pt>
                <c:pt idx="5">
                  <c:v>3.6800774052363921E-4</c:v>
                </c:pt>
                <c:pt idx="6">
                  <c:v>-2.0924593402252347E-7</c:v>
                </c:pt>
                <c:pt idx="7">
                  <c:v>-2.245469273462252E-7</c:v>
                </c:pt>
                <c:pt idx="8">
                  <c:v>0.10555326393224085</c:v>
                </c:pt>
                <c:pt idx="9">
                  <c:v>2.7601876712559929E-2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49-4614-8BFF-D04B259A8786}"/>
            </c:ext>
          </c:extLst>
        </c:ser>
        <c:ser>
          <c:idx val="9"/>
          <c:order val="9"/>
          <c:tx>
            <c:strRef>
              <c:f>'Critère Shannon'!$A$63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Shannon'!$B$63:$K$63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7.4362170098229791E-2</c:v>
                </c:pt>
                <c:pt idx="2">
                  <c:v>0.12007877672976182</c:v>
                </c:pt>
                <c:pt idx="3">
                  <c:v>0.11049959209530757</c:v>
                </c:pt>
                <c:pt idx="4">
                  <c:v>0.15814811105446752</c:v>
                </c:pt>
                <c:pt idx="5">
                  <c:v>0.17206735169272236</c:v>
                </c:pt>
                <c:pt idx="6">
                  <c:v>0.11908064438425607</c:v>
                </c:pt>
                <c:pt idx="7">
                  <c:v>0.11571296728268728</c:v>
                </c:pt>
                <c:pt idx="8">
                  <c:v>0.10044769731039034</c:v>
                </c:pt>
                <c:pt idx="9">
                  <c:v>9.1801838269044797E-2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49-4614-8BFF-D04B259A8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148816"/>
        <c:axId val="550141928"/>
      </c:areaChart>
      <c:catAx>
        <c:axId val="550148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141928"/>
        <c:crosses val="autoZero"/>
        <c:auto val="1"/>
        <c:lblAlgn val="ctr"/>
        <c:lblOffset val="100"/>
        <c:noMultiLvlLbl val="0"/>
      </c:catAx>
      <c:valAx>
        <c:axId val="55014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148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'Gamma 2'!$A$30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2'!$B$30:$K$30</c:f>
              <c:numCache>
                <c:formatCode>0.00%</c:formatCode>
                <c:ptCount val="10"/>
                <c:pt idx="0" formatCode="0.0%">
                  <c:v>2.974288083519495E-3</c:v>
                </c:pt>
                <c:pt idx="1">
                  <c:v>0.5989289456719562</c:v>
                </c:pt>
                <c:pt idx="2">
                  <c:v>0.5589587966237618</c:v>
                </c:pt>
                <c:pt idx="3">
                  <c:v>0.2211515730032175</c:v>
                </c:pt>
                <c:pt idx="4">
                  <c:v>0.26919096988245461</c:v>
                </c:pt>
                <c:pt idx="5">
                  <c:v>0.48276442594716562</c:v>
                </c:pt>
                <c:pt idx="6">
                  <c:v>0.27373198449922898</c:v>
                </c:pt>
                <c:pt idx="7">
                  <c:v>0.23997381020270689</c:v>
                </c:pt>
                <c:pt idx="8">
                  <c:v>0.17621715579899316</c:v>
                </c:pt>
                <c:pt idx="9">
                  <c:v>0.17345204508114137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7A-441F-B341-CBD15216730B}"/>
            </c:ext>
          </c:extLst>
        </c:ser>
        <c:ser>
          <c:idx val="1"/>
          <c:order val="1"/>
          <c:tx>
            <c:strRef>
              <c:f>'Gamma 2'!$A$31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2'!$B$31:$K$31</c:f>
              <c:numCache>
                <c:formatCode>0.00%</c:formatCode>
                <c:ptCount val="10"/>
                <c:pt idx="0" formatCode="0.0%">
                  <c:v>0.67020729061487649</c:v>
                </c:pt>
                <c:pt idx="1">
                  <c:v>1.7005626461420398E-2</c:v>
                </c:pt>
                <c:pt idx="2">
                  <c:v>0.15763919898237949</c:v>
                </c:pt>
                <c:pt idx="3">
                  <c:v>7.1630476039825614E-2</c:v>
                </c:pt>
                <c:pt idx="4">
                  <c:v>6.3507889582051363E-2</c:v>
                </c:pt>
                <c:pt idx="5">
                  <c:v>3.9890476268025291E-2</c:v>
                </c:pt>
                <c:pt idx="6">
                  <c:v>7.1201111535675612E-2</c:v>
                </c:pt>
                <c:pt idx="7">
                  <c:v>7.6028341270831176E-2</c:v>
                </c:pt>
                <c:pt idx="8">
                  <c:v>8.9059072392951411E-2</c:v>
                </c:pt>
                <c:pt idx="9">
                  <c:v>7.7557200531216175E-2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7A-441F-B341-CBD15216730B}"/>
            </c:ext>
          </c:extLst>
        </c:ser>
        <c:ser>
          <c:idx val="2"/>
          <c:order val="2"/>
          <c:tx>
            <c:strRef>
              <c:f>'Gamma 2'!$A$32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1.6666718347176887E-5</c:v>
                </c:pt>
                <c:pt idx="2">
                  <c:v>8.181150014426404E-2</c:v>
                </c:pt>
                <c:pt idx="3">
                  <c:v>4.5488881849174927E-2</c:v>
                </c:pt>
                <c:pt idx="4">
                  <c:v>9.1381336460928525E-3</c:v>
                </c:pt>
                <c:pt idx="5">
                  <c:v>2.1009472818774006E-4</c:v>
                </c:pt>
                <c:pt idx="6">
                  <c:v>7.7202566192421038E-2</c:v>
                </c:pt>
                <c:pt idx="7">
                  <c:v>7.0633238252651567E-2</c:v>
                </c:pt>
                <c:pt idx="8">
                  <c:v>6.0462594146381644E-2</c:v>
                </c:pt>
                <c:pt idx="9">
                  <c:v>4.4497328338670421E-2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7A-441F-B341-CBD15216730B}"/>
            </c:ext>
          </c:extLst>
        </c:ser>
        <c:ser>
          <c:idx val="3"/>
          <c:order val="3"/>
          <c:tx>
            <c:strRef>
              <c:f>'Gamma 2'!$A$33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2.2115883120186873E-4</c:v>
                </c:pt>
                <c:pt idx="2">
                  <c:v>3.0835694313067813E-5</c:v>
                </c:pt>
                <c:pt idx="3">
                  <c:v>0.15874217309341798</c:v>
                </c:pt>
                <c:pt idx="4">
                  <c:v>0.19330145004954497</c:v>
                </c:pt>
                <c:pt idx="5">
                  <c:v>0.1512381586973004</c:v>
                </c:pt>
                <c:pt idx="6">
                  <c:v>0.12622981975412625</c:v>
                </c:pt>
                <c:pt idx="7">
                  <c:v>0.19525746676625427</c:v>
                </c:pt>
                <c:pt idx="8">
                  <c:v>0.21117783938847873</c:v>
                </c:pt>
                <c:pt idx="9">
                  <c:v>0.20312931205119564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7A-441F-B341-CBD15216730B}"/>
            </c:ext>
          </c:extLst>
        </c:ser>
        <c:ser>
          <c:idx val="4"/>
          <c:order val="4"/>
          <c:tx>
            <c:strRef>
              <c:f>'Gamma 2'!$A$34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2'!$B$34:$K$34</c:f>
              <c:numCache>
                <c:formatCode>0.00%</c:formatCode>
                <c:ptCount val="10"/>
                <c:pt idx="0" formatCode="0.0%">
                  <c:v>9.7556328708853037E-5</c:v>
                </c:pt>
                <c:pt idx="1">
                  <c:v>8.6782940466266612E-2</c:v>
                </c:pt>
                <c:pt idx="2">
                  <c:v>1.989667074218136E-2</c:v>
                </c:pt>
                <c:pt idx="3">
                  <c:v>4.1009073019722238E-2</c:v>
                </c:pt>
                <c:pt idx="4">
                  <c:v>4.8281919995728222E-2</c:v>
                </c:pt>
                <c:pt idx="5">
                  <c:v>2.9331353971128099E-2</c:v>
                </c:pt>
                <c:pt idx="6">
                  <c:v>8.6389209842770626E-2</c:v>
                </c:pt>
                <c:pt idx="7">
                  <c:v>7.6005851999457377E-2</c:v>
                </c:pt>
                <c:pt idx="8">
                  <c:v>8.6133829383288077E-2</c:v>
                </c:pt>
                <c:pt idx="9">
                  <c:v>9.3004160432581903E-2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7A-441F-B341-CBD15216730B}"/>
            </c:ext>
          </c:extLst>
        </c:ser>
        <c:ser>
          <c:idx val="5"/>
          <c:order val="5"/>
          <c:tx>
            <c:strRef>
              <c:f>'Gamma 2'!$A$35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4.4986334141355501E-5</c:v>
                </c:pt>
                <c:pt idx="2">
                  <c:v>0</c:v>
                </c:pt>
                <c:pt idx="3">
                  <c:v>1.5951193755222141E-3</c:v>
                </c:pt>
                <c:pt idx="4">
                  <c:v>4.8647416812989301E-3</c:v>
                </c:pt>
                <c:pt idx="5">
                  <c:v>5.565477098926081E-3</c:v>
                </c:pt>
                <c:pt idx="6">
                  <c:v>3.9444171354759985E-2</c:v>
                </c:pt>
                <c:pt idx="7">
                  <c:v>3.9719719538083689E-2</c:v>
                </c:pt>
                <c:pt idx="8">
                  <c:v>5.7167892206362855E-2</c:v>
                </c:pt>
                <c:pt idx="9">
                  <c:v>5.1736493452562919E-2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7A-441F-B341-CBD15216730B}"/>
            </c:ext>
          </c:extLst>
        </c:ser>
        <c:ser>
          <c:idx val="6"/>
          <c:order val="6"/>
          <c:tx>
            <c:strRef>
              <c:f>'Gamma 2'!$A$36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2'!$B$36:$K$36</c:f>
              <c:numCache>
                <c:formatCode>0.00%</c:formatCode>
                <c:ptCount val="10"/>
                <c:pt idx="0" formatCode="0.0%">
                  <c:v>1.2137523434243445E-3</c:v>
                </c:pt>
                <c:pt idx="1">
                  <c:v>2.9663963485865925E-2</c:v>
                </c:pt>
                <c:pt idx="2">
                  <c:v>5.3501487661374953E-3</c:v>
                </c:pt>
                <c:pt idx="3">
                  <c:v>6.536245996244576E-2</c:v>
                </c:pt>
                <c:pt idx="4">
                  <c:v>6.3939831761054847E-2</c:v>
                </c:pt>
                <c:pt idx="5">
                  <c:v>6.224593838742494E-2</c:v>
                </c:pt>
                <c:pt idx="6">
                  <c:v>0.10190776952297199</c:v>
                </c:pt>
                <c:pt idx="7">
                  <c:v>8.3361069967136908E-2</c:v>
                </c:pt>
                <c:pt idx="8">
                  <c:v>0.10394479335178275</c:v>
                </c:pt>
                <c:pt idx="9">
                  <c:v>0.10214679513564133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7A-441F-B341-CBD15216730B}"/>
            </c:ext>
          </c:extLst>
        </c:ser>
        <c:ser>
          <c:idx val="7"/>
          <c:order val="7"/>
          <c:tx>
            <c:strRef>
              <c:f>'Gamma 2'!$A$37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2'!$B$37:$K$37</c:f>
              <c:numCache>
                <c:formatCode>0.00%</c:formatCode>
                <c:ptCount val="10"/>
                <c:pt idx="0" formatCode="0.0%">
                  <c:v>6.8728044674532125E-6</c:v>
                </c:pt>
                <c:pt idx="1">
                  <c:v>8.0285424909416867E-4</c:v>
                </c:pt>
                <c:pt idx="2">
                  <c:v>1.1928883767698784E-2</c:v>
                </c:pt>
                <c:pt idx="3">
                  <c:v>0.12664128903225871</c:v>
                </c:pt>
                <c:pt idx="4">
                  <c:v>0.11273069121490648</c:v>
                </c:pt>
                <c:pt idx="5">
                  <c:v>9.7387318692560954E-2</c:v>
                </c:pt>
                <c:pt idx="6">
                  <c:v>0.11288046173555659</c:v>
                </c:pt>
                <c:pt idx="7">
                  <c:v>8.7894017734668983E-2</c:v>
                </c:pt>
                <c:pt idx="8">
                  <c:v>9.2578533017235246E-2</c:v>
                </c:pt>
                <c:pt idx="9">
                  <c:v>0.13310508731939766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7A-441F-B341-CBD15216730B}"/>
            </c:ext>
          </c:extLst>
        </c:ser>
        <c:ser>
          <c:idx val="8"/>
          <c:order val="8"/>
          <c:tx>
            <c:strRef>
              <c:f>'Gamma 2'!$A$38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2'!$B$38:$K$38</c:f>
              <c:numCache>
                <c:formatCode>0.00%</c:formatCode>
                <c:ptCount val="10"/>
                <c:pt idx="0" formatCode="0.0%">
                  <c:v>0.12897958166193971</c:v>
                </c:pt>
                <c:pt idx="1">
                  <c:v>1.4820724837389641E-2</c:v>
                </c:pt>
                <c:pt idx="2">
                  <c:v>3.1244754228296548E-3</c:v>
                </c:pt>
                <c:pt idx="3">
                  <c:v>0.12900519028967958</c:v>
                </c:pt>
                <c:pt idx="4">
                  <c:v>4.0674220418279915E-2</c:v>
                </c:pt>
                <c:pt idx="5">
                  <c:v>3.6119164667940769E-4</c:v>
                </c:pt>
                <c:pt idx="6">
                  <c:v>-1.4070468650741857E-7</c:v>
                </c:pt>
                <c:pt idx="7">
                  <c:v>2.0126442257994356E-2</c:v>
                </c:pt>
                <c:pt idx="8">
                  <c:v>2.1218518192055169E-2</c:v>
                </c:pt>
                <c:pt idx="9">
                  <c:v>1.1969989884085925E-2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7A-441F-B341-CBD15216730B}"/>
            </c:ext>
          </c:extLst>
        </c:ser>
        <c:ser>
          <c:idx val="9"/>
          <c:order val="9"/>
          <c:tx>
            <c:strRef>
              <c:f>'Gamma 2'!$A$39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2'!$B$39:$K$39</c:f>
              <c:numCache>
                <c:formatCode>0.00%</c:formatCode>
                <c:ptCount val="10"/>
                <c:pt idx="0" formatCode="0.0%">
                  <c:v>0.19652065816306305</c:v>
                </c:pt>
                <c:pt idx="1">
                  <c:v>0.25171213294431638</c:v>
                </c:pt>
                <c:pt idx="2">
                  <c:v>0.16125948985643507</c:v>
                </c:pt>
                <c:pt idx="3">
                  <c:v>0.13937376688600331</c:v>
                </c:pt>
                <c:pt idx="4">
                  <c:v>0.19437014769871822</c:v>
                </c:pt>
                <c:pt idx="5">
                  <c:v>0.13100556656409049</c:v>
                </c:pt>
                <c:pt idx="6">
                  <c:v>0.11101304816326656</c:v>
                </c:pt>
                <c:pt idx="7">
                  <c:v>0.11100005030927285</c:v>
                </c:pt>
                <c:pt idx="8">
                  <c:v>0.10203976951143894</c:v>
                </c:pt>
                <c:pt idx="9">
                  <c:v>0.10940158777350663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7A-441F-B341-CBD152167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032552"/>
        <c:axId val="566057480"/>
      </c:areaChart>
      <c:catAx>
        <c:axId val="566032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057480"/>
        <c:crosses val="autoZero"/>
        <c:auto val="1"/>
        <c:lblAlgn val="ctr"/>
        <c:lblOffset val="100"/>
        <c:noMultiLvlLbl val="0"/>
      </c:catAx>
      <c:valAx>
        <c:axId val="56605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032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'Gamma 2'!$A$6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2'!$B$6:$K$6</c:f>
              <c:numCache>
                <c:formatCode>0.00%</c:formatCode>
                <c:ptCount val="10"/>
                <c:pt idx="0" formatCode="0.0%">
                  <c:v>5.245474533048914E-2</c:v>
                </c:pt>
                <c:pt idx="1">
                  <c:v>0.47854313738059084</c:v>
                </c:pt>
                <c:pt idx="2">
                  <c:v>0.29162652458209198</c:v>
                </c:pt>
                <c:pt idx="3">
                  <c:v>0.1312107167411701</c:v>
                </c:pt>
                <c:pt idx="4">
                  <c:v>0.17264652705809919</c:v>
                </c:pt>
                <c:pt idx="5">
                  <c:v>0.1960623659776527</c:v>
                </c:pt>
                <c:pt idx="6">
                  <c:v>8.5150033974330699E-2</c:v>
                </c:pt>
                <c:pt idx="7">
                  <c:v>0.13630247480716146</c:v>
                </c:pt>
                <c:pt idx="8">
                  <c:v>9.9035583507575103E-2</c:v>
                </c:pt>
                <c:pt idx="9">
                  <c:v>0.10468203530015932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7E-4F27-966C-961ABEF39342}"/>
            </c:ext>
          </c:extLst>
        </c:ser>
        <c:ser>
          <c:idx val="1"/>
          <c:order val="1"/>
          <c:tx>
            <c:strRef>
              <c:f>'Gamma 2'!$A$7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2'!$B$7:$K$7</c:f>
              <c:numCache>
                <c:formatCode>0.00%</c:formatCode>
                <c:ptCount val="10"/>
                <c:pt idx="0" formatCode="0.0%">
                  <c:v>0.40478705883762695</c:v>
                </c:pt>
                <c:pt idx="1">
                  <c:v>3.9079424026744511E-2</c:v>
                </c:pt>
                <c:pt idx="2">
                  <c:v>0.18763303921992747</c:v>
                </c:pt>
                <c:pt idx="3">
                  <c:v>0.11231151468921872</c:v>
                </c:pt>
                <c:pt idx="4">
                  <c:v>0.10092591624272122</c:v>
                </c:pt>
                <c:pt idx="5">
                  <c:v>0.10220643391324494</c:v>
                </c:pt>
                <c:pt idx="6">
                  <c:v>0.12962243734290968</c:v>
                </c:pt>
                <c:pt idx="7">
                  <c:v>0.11249208605910499</c:v>
                </c:pt>
                <c:pt idx="8">
                  <c:v>0.12165934871631806</c:v>
                </c:pt>
                <c:pt idx="9">
                  <c:v>0.12320032308860898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7E-4F27-966C-961ABEF39342}"/>
            </c:ext>
          </c:extLst>
        </c:ser>
        <c:ser>
          <c:idx val="2"/>
          <c:order val="2"/>
          <c:tx>
            <c:strRef>
              <c:f>'Gamma 2'!$A$8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2'!$B$8:$K$8</c:f>
              <c:numCache>
                <c:formatCode>0.00%</c:formatCode>
                <c:ptCount val="10"/>
                <c:pt idx="0" formatCode="0.0%">
                  <c:v>1.9161176231836472E-4</c:v>
                </c:pt>
                <c:pt idx="1">
                  <c:v>2.0503596339984873E-4</c:v>
                </c:pt>
                <c:pt idx="2">
                  <c:v>7.8220304726263401E-2</c:v>
                </c:pt>
                <c:pt idx="3">
                  <c:v>5.2938779652470527E-2</c:v>
                </c:pt>
                <c:pt idx="4">
                  <c:v>3.430466663680129E-2</c:v>
                </c:pt>
                <c:pt idx="5">
                  <c:v>2.2148683352455484E-2</c:v>
                </c:pt>
                <c:pt idx="6">
                  <c:v>2.4676686243502617E-2</c:v>
                </c:pt>
                <c:pt idx="7">
                  <c:v>4.3068518520937342E-2</c:v>
                </c:pt>
                <c:pt idx="8">
                  <c:v>3.4223131536113095E-2</c:v>
                </c:pt>
                <c:pt idx="9">
                  <c:v>3.734065082568222E-2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7E-4F27-966C-961ABEF39342}"/>
            </c:ext>
          </c:extLst>
        </c:ser>
        <c:ser>
          <c:idx val="3"/>
          <c:order val="3"/>
          <c:tx>
            <c:strRef>
              <c:f>'Gamma 2'!$A$9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2'!$B$9:$K$9</c:f>
              <c:numCache>
                <c:formatCode>0.00%</c:formatCode>
                <c:ptCount val="10"/>
                <c:pt idx="0" formatCode="0.0%">
                  <c:v>1.0602695728606183E-5</c:v>
                </c:pt>
                <c:pt idx="1">
                  <c:v>1.5032042743411004E-3</c:v>
                </c:pt>
                <c:pt idx="2">
                  <c:v>9.7578781007044337E-3</c:v>
                </c:pt>
                <c:pt idx="3">
                  <c:v>0.11472944651228591</c:v>
                </c:pt>
                <c:pt idx="4">
                  <c:v>0.13997374819349173</c:v>
                </c:pt>
                <c:pt idx="5">
                  <c:v>0.13129408751755067</c:v>
                </c:pt>
                <c:pt idx="6">
                  <c:v>0.10410224125828857</c:v>
                </c:pt>
                <c:pt idx="7">
                  <c:v>0.1226475264499847</c:v>
                </c:pt>
                <c:pt idx="8">
                  <c:v>8.2986279528798917E-2</c:v>
                </c:pt>
                <c:pt idx="9">
                  <c:v>9.0295573102246715E-2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7E-4F27-966C-961ABEF39342}"/>
            </c:ext>
          </c:extLst>
        </c:ser>
        <c:ser>
          <c:idx val="4"/>
          <c:order val="4"/>
          <c:tx>
            <c:strRef>
              <c:f>'Gamma 2'!$A$10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2'!$B$10:$K$10</c:f>
              <c:numCache>
                <c:formatCode>0.00%</c:formatCode>
                <c:ptCount val="10"/>
                <c:pt idx="0" formatCode="0.0%">
                  <c:v>1.6771421530984668E-2</c:v>
                </c:pt>
                <c:pt idx="1">
                  <c:v>0.12241363908862667</c:v>
                </c:pt>
                <c:pt idx="2">
                  <c:v>7.4105484010293224E-2</c:v>
                </c:pt>
                <c:pt idx="3">
                  <c:v>8.4524459982632957E-2</c:v>
                </c:pt>
                <c:pt idx="4">
                  <c:v>7.8749389901634617E-2</c:v>
                </c:pt>
                <c:pt idx="5">
                  <c:v>8.4668639554717956E-2</c:v>
                </c:pt>
                <c:pt idx="6">
                  <c:v>9.7906266310580262E-2</c:v>
                </c:pt>
                <c:pt idx="7">
                  <c:v>9.7395769772639529E-2</c:v>
                </c:pt>
                <c:pt idx="8">
                  <c:v>0.10207936877670666</c:v>
                </c:pt>
                <c:pt idx="9">
                  <c:v>0.10173473798128059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7E-4F27-966C-961ABEF39342}"/>
            </c:ext>
          </c:extLst>
        </c:ser>
        <c:ser>
          <c:idx val="5"/>
          <c:order val="5"/>
          <c:tx>
            <c:strRef>
              <c:f>'Gamma 2'!$A$11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2'!$B$11:$K$11</c:f>
              <c:numCache>
                <c:formatCode>0.00%</c:formatCode>
                <c:ptCount val="10"/>
                <c:pt idx="0" formatCode="0.0%">
                  <c:v>5.4947824359329869E-4</c:v>
                </c:pt>
                <c:pt idx="1">
                  <c:v>5.334688569791781E-4</c:v>
                </c:pt>
                <c:pt idx="2">
                  <c:v>9.2989739453310785E-4</c:v>
                </c:pt>
                <c:pt idx="3">
                  <c:v>4.3782586326962268E-2</c:v>
                </c:pt>
                <c:pt idx="4">
                  <c:v>2.9733348549343931E-2</c:v>
                </c:pt>
                <c:pt idx="5">
                  <c:v>4.4537187169612164E-2</c:v>
                </c:pt>
                <c:pt idx="6">
                  <c:v>8.3994895909661138E-2</c:v>
                </c:pt>
                <c:pt idx="7">
                  <c:v>6.9925466334600575E-2</c:v>
                </c:pt>
                <c:pt idx="8">
                  <c:v>8.4405780631509483E-2</c:v>
                </c:pt>
                <c:pt idx="9">
                  <c:v>8.6247608839653891E-2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7E-4F27-966C-961ABEF39342}"/>
            </c:ext>
          </c:extLst>
        </c:ser>
        <c:ser>
          <c:idx val="6"/>
          <c:order val="6"/>
          <c:tx>
            <c:strRef>
              <c:f>'Gamma 2'!$A$12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2'!$B$12:$K$12</c:f>
              <c:numCache>
                <c:formatCode>0.00%</c:formatCode>
                <c:ptCount val="10"/>
                <c:pt idx="0" formatCode="0.0%">
                  <c:v>4.0805630770249984E-2</c:v>
                </c:pt>
                <c:pt idx="1">
                  <c:v>5.9274440472787487E-2</c:v>
                </c:pt>
                <c:pt idx="2">
                  <c:v>6.4833276050669061E-2</c:v>
                </c:pt>
                <c:pt idx="3">
                  <c:v>0.12767246803470098</c:v>
                </c:pt>
                <c:pt idx="4">
                  <c:v>0.11041728402045405</c:v>
                </c:pt>
                <c:pt idx="5">
                  <c:v>0.12660869020476637</c:v>
                </c:pt>
                <c:pt idx="6">
                  <c:v>0.13622190532022924</c:v>
                </c:pt>
                <c:pt idx="7">
                  <c:v>0.12347367485117801</c:v>
                </c:pt>
                <c:pt idx="8">
                  <c:v>0.13058569806554576</c:v>
                </c:pt>
                <c:pt idx="9">
                  <c:v>0.13207235660402816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7E-4F27-966C-961ABEF39342}"/>
            </c:ext>
          </c:extLst>
        </c:ser>
        <c:ser>
          <c:idx val="7"/>
          <c:order val="7"/>
          <c:tx>
            <c:strRef>
              <c:f>'Gamma 2'!$A$13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2'!$B$13:$K$13</c:f>
              <c:numCache>
                <c:formatCode>0.00%</c:formatCode>
                <c:ptCount val="10"/>
                <c:pt idx="0" formatCode="0.0%">
                  <c:v>5.4447405676819847E-3</c:v>
                </c:pt>
                <c:pt idx="1">
                  <c:v>3.8950848461427631E-3</c:v>
                </c:pt>
                <c:pt idx="2">
                  <c:v>5.0945236686081821E-2</c:v>
                </c:pt>
                <c:pt idx="3">
                  <c:v>8.0630969311296E-2</c:v>
                </c:pt>
                <c:pt idx="4">
                  <c:v>9.2386339983575858E-2</c:v>
                </c:pt>
                <c:pt idx="5">
                  <c:v>9.5661876052353656E-2</c:v>
                </c:pt>
                <c:pt idx="6">
                  <c:v>7.5231706293762426E-2</c:v>
                </c:pt>
                <c:pt idx="7">
                  <c:v>9.0055328595339976E-2</c:v>
                </c:pt>
                <c:pt idx="8">
                  <c:v>8.7959722784226049E-2</c:v>
                </c:pt>
                <c:pt idx="9">
                  <c:v>8.3152085751149671E-2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7E-4F27-966C-961ABEF39342}"/>
            </c:ext>
          </c:extLst>
        </c:ser>
        <c:ser>
          <c:idx val="8"/>
          <c:order val="8"/>
          <c:tx>
            <c:strRef>
              <c:f>'Gamma 2'!$A$14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2'!$B$14:$K$14</c:f>
              <c:numCache>
                <c:formatCode>0.00%</c:formatCode>
                <c:ptCount val="10"/>
                <c:pt idx="0" formatCode="0.0%">
                  <c:v>0.2103589615764678</c:v>
                </c:pt>
                <c:pt idx="1">
                  <c:v>3.3430872981135777E-2</c:v>
                </c:pt>
                <c:pt idx="2">
                  <c:v>4.7103495162815388E-2</c:v>
                </c:pt>
                <c:pt idx="3">
                  <c:v>0.12241152923744057</c:v>
                </c:pt>
                <c:pt idx="4">
                  <c:v>8.7052904270640982E-2</c:v>
                </c:pt>
                <c:pt idx="5">
                  <c:v>3.5010911483597355E-2</c:v>
                </c:pt>
                <c:pt idx="6">
                  <c:v>0.1407046865111832</c:v>
                </c:pt>
                <c:pt idx="7">
                  <c:v>7.9369018483312903E-2</c:v>
                </c:pt>
                <c:pt idx="8">
                  <c:v>0.13455273771413681</c:v>
                </c:pt>
                <c:pt idx="9">
                  <c:v>0.11853213572162911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7E-4F27-966C-961ABEF39342}"/>
            </c:ext>
          </c:extLst>
        </c:ser>
        <c:ser>
          <c:idx val="9"/>
          <c:order val="9"/>
          <c:tx>
            <c:strRef>
              <c:f>'Gamma 2'!$A$15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'Gamma 2'!$B$5:$K$5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2'!$B$15:$K$15</c:f>
              <c:numCache>
                <c:formatCode>0.00%</c:formatCode>
                <c:ptCount val="10"/>
                <c:pt idx="0" formatCode="0.0%">
                  <c:v>0.26862574868485922</c:v>
                </c:pt>
                <c:pt idx="1">
                  <c:v>0.26112169210925168</c:v>
                </c:pt>
                <c:pt idx="2">
                  <c:v>0.19484486406662002</c:v>
                </c:pt>
                <c:pt idx="3">
                  <c:v>0.12978752836688795</c:v>
                </c:pt>
                <c:pt idx="4">
                  <c:v>0.15380987478465294</c:v>
                </c:pt>
                <c:pt idx="5">
                  <c:v>0.16180112560534218</c:v>
                </c:pt>
                <c:pt idx="6">
                  <c:v>0.12238914072808245</c:v>
                </c:pt>
                <c:pt idx="7">
                  <c:v>0.12527032157353066</c:v>
                </c:pt>
                <c:pt idx="8">
                  <c:v>0.12251234875316018</c:v>
                </c:pt>
                <c:pt idx="9">
                  <c:v>0.12274249278556112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7E-4F27-966C-961ABEF39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268560"/>
        <c:axId val="568269544"/>
      </c:areaChart>
      <c:catAx>
        <c:axId val="56826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69544"/>
        <c:crosses val="autoZero"/>
        <c:auto val="1"/>
        <c:lblAlgn val="ctr"/>
        <c:lblOffset val="100"/>
        <c:noMultiLvlLbl val="0"/>
      </c:catAx>
      <c:valAx>
        <c:axId val="568269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68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'Gamma 8'!$A$6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8'!$B$6:$K$6</c:f>
              <c:numCache>
                <c:formatCode>0.00%</c:formatCode>
                <c:ptCount val="10"/>
                <c:pt idx="0" formatCode="0.0%">
                  <c:v>3.7569855987042898E-2</c:v>
                </c:pt>
                <c:pt idx="1">
                  <c:v>0.5013936927964584</c:v>
                </c:pt>
                <c:pt idx="2">
                  <c:v>0.2755567113056962</c:v>
                </c:pt>
                <c:pt idx="3">
                  <c:v>0.12307926126020662</c:v>
                </c:pt>
                <c:pt idx="4">
                  <c:v>0.15403525599244422</c:v>
                </c:pt>
                <c:pt idx="5">
                  <c:v>0.16647338811499723</c:v>
                </c:pt>
                <c:pt idx="6">
                  <c:v>5.5590454895395269E-2</c:v>
                </c:pt>
                <c:pt idx="7">
                  <c:v>6.2149899664626453E-2</c:v>
                </c:pt>
                <c:pt idx="8">
                  <c:v>7.8771745597010889E-2</c:v>
                </c:pt>
                <c:pt idx="9">
                  <c:v>9.0954431851595935E-2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3B-4873-B303-B45EEF52F247}"/>
            </c:ext>
          </c:extLst>
        </c:ser>
        <c:ser>
          <c:idx val="1"/>
          <c:order val="1"/>
          <c:tx>
            <c:strRef>
              <c:f>'Gamma 8'!$A$7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8'!$B$7:$K$7</c:f>
              <c:numCache>
                <c:formatCode>0.00%</c:formatCode>
                <c:ptCount val="10"/>
                <c:pt idx="0" formatCode="0.0%">
                  <c:v>0.41805696026132122</c:v>
                </c:pt>
                <c:pt idx="1">
                  <c:v>3.863808330624767E-2</c:v>
                </c:pt>
                <c:pt idx="2">
                  <c:v>0.1596396453509589</c:v>
                </c:pt>
                <c:pt idx="3">
                  <c:v>0.10119219868878576</c:v>
                </c:pt>
                <c:pt idx="4">
                  <c:v>9.3679919599719108E-2</c:v>
                </c:pt>
                <c:pt idx="5">
                  <c:v>9.9872791738301547E-2</c:v>
                </c:pt>
                <c:pt idx="6">
                  <c:v>0.15207638678887692</c:v>
                </c:pt>
                <c:pt idx="7">
                  <c:v>0.1166694137509461</c:v>
                </c:pt>
                <c:pt idx="8">
                  <c:v>0.11119935659504268</c:v>
                </c:pt>
                <c:pt idx="9">
                  <c:v>0.11171172389965453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3B-4873-B303-B45EEF52F247}"/>
            </c:ext>
          </c:extLst>
        </c:ser>
        <c:ser>
          <c:idx val="2"/>
          <c:order val="2"/>
          <c:tx>
            <c:strRef>
              <c:f>'Gamma 8'!$A$8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8'!$B$8:$K$8</c:f>
              <c:numCache>
                <c:formatCode>0.00%</c:formatCode>
                <c:ptCount val="10"/>
                <c:pt idx="0" formatCode="0.0%">
                  <c:v>4.8358328150226969E-5</c:v>
                </c:pt>
                <c:pt idx="1">
                  <c:v>8.7357186628304179E-4</c:v>
                </c:pt>
                <c:pt idx="2">
                  <c:v>0.1386747124344552</c:v>
                </c:pt>
                <c:pt idx="3">
                  <c:v>8.3791088405257508E-2</c:v>
                </c:pt>
                <c:pt idx="4">
                  <c:v>5.1355764281777287E-2</c:v>
                </c:pt>
                <c:pt idx="5">
                  <c:v>3.718061985735361E-2</c:v>
                </c:pt>
                <c:pt idx="6">
                  <c:v>2.5286207518450805E-2</c:v>
                </c:pt>
                <c:pt idx="7">
                  <c:v>3.6105514536568052E-2</c:v>
                </c:pt>
                <c:pt idx="8">
                  <c:v>4.9891483781198641E-2</c:v>
                </c:pt>
                <c:pt idx="9">
                  <c:v>6.4545319693562031E-2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3B-4873-B303-B45EEF52F247}"/>
            </c:ext>
          </c:extLst>
        </c:ser>
        <c:ser>
          <c:idx val="3"/>
          <c:order val="3"/>
          <c:tx>
            <c:strRef>
              <c:f>'Gamma 8'!$A$9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8'!$B$9:$K$9</c:f>
              <c:numCache>
                <c:formatCode>0.00%</c:formatCode>
                <c:ptCount val="10"/>
                <c:pt idx="0" formatCode="0.0%">
                  <c:v>2.1062900339752621E-6</c:v>
                </c:pt>
                <c:pt idx="1">
                  <c:v>3.5099121973328289E-3</c:v>
                </c:pt>
                <c:pt idx="2">
                  <c:v>1.0353071080868725E-2</c:v>
                </c:pt>
                <c:pt idx="3">
                  <c:v>0.11841273318501121</c:v>
                </c:pt>
                <c:pt idx="4">
                  <c:v>0.14670042532003413</c:v>
                </c:pt>
                <c:pt idx="5">
                  <c:v>0.13335900678072063</c:v>
                </c:pt>
                <c:pt idx="6">
                  <c:v>9.6301270302892622E-2</c:v>
                </c:pt>
                <c:pt idx="7">
                  <c:v>6.0739802941138073E-2</c:v>
                </c:pt>
                <c:pt idx="8">
                  <c:v>6.247216125466936E-2</c:v>
                </c:pt>
                <c:pt idx="9">
                  <c:v>8.0835790589326509E-2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3B-4873-B303-B45EEF52F247}"/>
            </c:ext>
          </c:extLst>
        </c:ser>
        <c:ser>
          <c:idx val="4"/>
          <c:order val="4"/>
          <c:tx>
            <c:strRef>
              <c:f>'Gamma 8'!$A$10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8'!$B$10:$K$10</c:f>
              <c:numCache>
                <c:formatCode>0.00%</c:formatCode>
                <c:ptCount val="10"/>
                <c:pt idx="0" formatCode="0.0%">
                  <c:v>6.90746318527933E-3</c:v>
                </c:pt>
                <c:pt idx="1">
                  <c:v>0.11081572793011638</c:v>
                </c:pt>
                <c:pt idx="2">
                  <c:v>8.3241727221170986E-2</c:v>
                </c:pt>
                <c:pt idx="3">
                  <c:v>8.9343983434538074E-2</c:v>
                </c:pt>
                <c:pt idx="4">
                  <c:v>8.6253623187987793E-2</c:v>
                </c:pt>
                <c:pt idx="5">
                  <c:v>9.4040194572308652E-2</c:v>
                </c:pt>
                <c:pt idx="6">
                  <c:v>0.11489086149047571</c:v>
                </c:pt>
                <c:pt idx="7">
                  <c:v>0.10353253459285783</c:v>
                </c:pt>
                <c:pt idx="8">
                  <c:v>0.10263129475225205</c:v>
                </c:pt>
                <c:pt idx="9">
                  <c:v>0.10097137593373622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3B-4873-B303-B45EEF52F247}"/>
            </c:ext>
          </c:extLst>
        </c:ser>
        <c:ser>
          <c:idx val="5"/>
          <c:order val="5"/>
          <c:tx>
            <c:strRef>
              <c:f>'Gamma 8'!$A$11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8'!$B$11:$K$11</c:f>
              <c:numCache>
                <c:formatCode>0.00%</c:formatCode>
                <c:ptCount val="10"/>
                <c:pt idx="0" formatCode="0.0%">
                  <c:v>7.1427521788885719E-5</c:v>
                </c:pt>
                <c:pt idx="1">
                  <c:v>9.3842985769987126E-4</c:v>
                </c:pt>
                <c:pt idx="2">
                  <c:v>1.1484756369487547E-3</c:v>
                </c:pt>
                <c:pt idx="3">
                  <c:v>5.0669017381948074E-2</c:v>
                </c:pt>
                <c:pt idx="4">
                  <c:v>4.0404486541897176E-2</c:v>
                </c:pt>
                <c:pt idx="5">
                  <c:v>6.3206034683670878E-2</c:v>
                </c:pt>
                <c:pt idx="6">
                  <c:v>-9.999999999999972E-7</c:v>
                </c:pt>
                <c:pt idx="7">
                  <c:v>0.1212669406039395</c:v>
                </c:pt>
                <c:pt idx="8">
                  <c:v>0.10610725179681139</c:v>
                </c:pt>
                <c:pt idx="9">
                  <c:v>0.10349327529178878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3B-4873-B303-B45EEF52F247}"/>
            </c:ext>
          </c:extLst>
        </c:ser>
        <c:ser>
          <c:idx val="6"/>
          <c:order val="6"/>
          <c:tx>
            <c:strRef>
              <c:f>'Gamma 8'!$A$12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8'!$B$12:$K$12</c:f>
              <c:numCache>
                <c:formatCode>0.00%</c:formatCode>
                <c:ptCount val="10"/>
                <c:pt idx="0" formatCode="0.0%">
                  <c:v>3.5695278695036116E-2</c:v>
                </c:pt>
                <c:pt idx="1">
                  <c:v>5.3605113774183026E-2</c:v>
                </c:pt>
                <c:pt idx="2">
                  <c:v>5.2098717993195105E-2</c:v>
                </c:pt>
                <c:pt idx="3">
                  <c:v>0.10132109531139222</c:v>
                </c:pt>
                <c:pt idx="4">
                  <c:v>9.366842725397205E-2</c:v>
                </c:pt>
                <c:pt idx="5">
                  <c:v>0.10954933322676827</c:v>
                </c:pt>
                <c:pt idx="6">
                  <c:v>0.13364046727621745</c:v>
                </c:pt>
                <c:pt idx="7">
                  <c:v>0.11945491621045928</c:v>
                </c:pt>
                <c:pt idx="8">
                  <c:v>0.11013837607265441</c:v>
                </c:pt>
                <c:pt idx="9">
                  <c:v>0.11020486391157787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3B-4873-B303-B45EEF52F247}"/>
            </c:ext>
          </c:extLst>
        </c:ser>
        <c:ser>
          <c:idx val="7"/>
          <c:order val="7"/>
          <c:tx>
            <c:strRef>
              <c:f>'Gamma 8'!$A$13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8'!$B$13:$K$13</c:f>
              <c:numCache>
                <c:formatCode>0.00%</c:formatCode>
                <c:ptCount val="10"/>
                <c:pt idx="0" formatCode="0.0%">
                  <c:v>3.5136667749491733E-3</c:v>
                </c:pt>
                <c:pt idx="1">
                  <c:v>7.1272909413930535E-3</c:v>
                </c:pt>
                <c:pt idx="2">
                  <c:v>6.7880428368019066E-2</c:v>
                </c:pt>
                <c:pt idx="3">
                  <c:v>0.10510042301257257</c:v>
                </c:pt>
                <c:pt idx="4">
                  <c:v>0.11505314628195878</c:v>
                </c:pt>
                <c:pt idx="5">
                  <c:v>0.11344262402799425</c:v>
                </c:pt>
                <c:pt idx="6">
                  <c:v>8.1643194595093796E-2</c:v>
                </c:pt>
                <c:pt idx="7">
                  <c:v>8.7754562223776714E-2</c:v>
                </c:pt>
                <c:pt idx="8">
                  <c:v>9.24514942686889E-2</c:v>
                </c:pt>
                <c:pt idx="9">
                  <c:v>8.6324294923851699E-2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03B-4873-B303-B45EEF52F247}"/>
            </c:ext>
          </c:extLst>
        </c:ser>
        <c:ser>
          <c:idx val="8"/>
          <c:order val="8"/>
          <c:tx>
            <c:strRef>
              <c:f>'Gamma 8'!$A$14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8'!$B$14:$K$14</c:f>
              <c:numCache>
                <c:formatCode>0.00%</c:formatCode>
                <c:ptCount val="10"/>
                <c:pt idx="0" formatCode="0.0%">
                  <c:v>0.22827858309833415</c:v>
                </c:pt>
                <c:pt idx="1">
                  <c:v>4.0557826437996089E-2</c:v>
                </c:pt>
                <c:pt idx="2">
                  <c:v>4.5116621314721078E-2</c:v>
                </c:pt>
                <c:pt idx="3">
                  <c:v>0.11322389424139048</c:v>
                </c:pt>
                <c:pt idx="4">
                  <c:v>8.3534213997522144E-2</c:v>
                </c:pt>
                <c:pt idx="5">
                  <c:v>4.3110773487615182E-2</c:v>
                </c:pt>
                <c:pt idx="6">
                  <c:v>0.22377181155418624</c:v>
                </c:pt>
                <c:pt idx="7">
                  <c:v>0.19301801034819274</c:v>
                </c:pt>
                <c:pt idx="8">
                  <c:v>0.17949522992873865</c:v>
                </c:pt>
                <c:pt idx="9">
                  <c:v>0.14531434897648948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3B-4873-B303-B45EEF52F247}"/>
            </c:ext>
          </c:extLst>
        </c:ser>
        <c:ser>
          <c:idx val="9"/>
          <c:order val="9"/>
          <c:tx>
            <c:strRef>
              <c:f>'Gamma 8'!$A$15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8'!$B$15:$K$15</c:f>
              <c:numCache>
                <c:formatCode>0.00%</c:formatCode>
                <c:ptCount val="10"/>
                <c:pt idx="0" formatCode="0.0%">
                  <c:v>0.26985629985806403</c:v>
                </c:pt>
                <c:pt idx="1">
                  <c:v>0.24254035089228981</c:v>
                </c:pt>
                <c:pt idx="2">
                  <c:v>0.16628988929396596</c:v>
                </c:pt>
                <c:pt idx="3">
                  <c:v>0.11386630257246359</c:v>
                </c:pt>
                <c:pt idx="4">
                  <c:v>0.13531473597285629</c:v>
                </c:pt>
                <c:pt idx="5">
                  <c:v>0.13976523296906651</c:v>
                </c:pt>
                <c:pt idx="6">
                  <c:v>0.11680034331341943</c:v>
                </c:pt>
                <c:pt idx="7">
                  <c:v>9.9308404925112018E-2</c:v>
                </c:pt>
                <c:pt idx="8">
                  <c:v>0.1068416063400696</c:v>
                </c:pt>
                <c:pt idx="9">
                  <c:v>0.10564457492841699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3B-4873-B303-B45EEF52F2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238464"/>
        <c:axId val="617239776"/>
      </c:areaChart>
      <c:catAx>
        <c:axId val="61723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39776"/>
        <c:crosses val="autoZero"/>
        <c:auto val="1"/>
        <c:lblAlgn val="ctr"/>
        <c:lblOffset val="100"/>
        <c:noMultiLvlLbl val="0"/>
      </c:catAx>
      <c:valAx>
        <c:axId val="61723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384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'Gamma 8'!$A$30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8'!$B$30:$K$30</c:f>
              <c:numCache>
                <c:formatCode>0.00%</c:formatCode>
                <c:ptCount val="10"/>
                <c:pt idx="0" formatCode="0.0%">
                  <c:v>4.535542317462349E-3</c:v>
                </c:pt>
                <c:pt idx="1">
                  <c:v>0.61730646392653621</c:v>
                </c:pt>
                <c:pt idx="2">
                  <c:v>0.54754830855884118</c:v>
                </c:pt>
                <c:pt idx="3">
                  <c:v>0.19351468577707709</c:v>
                </c:pt>
                <c:pt idx="4">
                  <c:v>0.2452574108917637</c:v>
                </c:pt>
                <c:pt idx="5">
                  <c:v>0.44408412474531389</c:v>
                </c:pt>
                <c:pt idx="6">
                  <c:v>0.18301504919327685</c:v>
                </c:pt>
                <c:pt idx="7">
                  <c:v>9.2071749930292449E-2</c:v>
                </c:pt>
                <c:pt idx="8">
                  <c:v>0.15587805059826121</c:v>
                </c:pt>
                <c:pt idx="9">
                  <c:v>0.15189817798755917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2-4596-A9E4-8B0D47996DB6}"/>
            </c:ext>
          </c:extLst>
        </c:ser>
        <c:ser>
          <c:idx val="1"/>
          <c:order val="1"/>
          <c:tx>
            <c:strRef>
              <c:f>'Gamma 8'!$A$31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8'!$B$31:$K$31</c:f>
              <c:numCache>
                <c:formatCode>0.00%</c:formatCode>
                <c:ptCount val="10"/>
                <c:pt idx="0" formatCode="0.0%">
                  <c:v>0.67695426945966974</c:v>
                </c:pt>
                <c:pt idx="1">
                  <c:v>1.895449052432303E-2</c:v>
                </c:pt>
                <c:pt idx="2">
                  <c:v>0.12291968405193202</c:v>
                </c:pt>
                <c:pt idx="3">
                  <c:v>6.7225084019038844E-2</c:v>
                </c:pt>
                <c:pt idx="4">
                  <c:v>5.7984025935014498E-2</c:v>
                </c:pt>
                <c:pt idx="5">
                  <c:v>3.2458654613072763E-2</c:v>
                </c:pt>
                <c:pt idx="6">
                  <c:v>9.7944151589845665E-2</c:v>
                </c:pt>
                <c:pt idx="7">
                  <c:v>0.1356471813788902</c:v>
                </c:pt>
                <c:pt idx="8">
                  <c:v>-1.1119935659206749E-7</c:v>
                </c:pt>
                <c:pt idx="9">
                  <c:v>7.2736067490513034E-2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52-4596-A9E4-8B0D47996DB6}"/>
            </c:ext>
          </c:extLst>
        </c:ser>
        <c:ser>
          <c:idx val="2"/>
          <c:order val="2"/>
          <c:tx>
            <c:strRef>
              <c:f>'Gamma 8'!$A$32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1.2225625761945865E-4</c:v>
                </c:pt>
                <c:pt idx="2">
                  <c:v>0.14654921877165281</c:v>
                </c:pt>
                <c:pt idx="3">
                  <c:v>7.3747878085993243E-2</c:v>
                </c:pt>
                <c:pt idx="4">
                  <c:v>1.4009781686542168E-2</c:v>
                </c:pt>
                <c:pt idx="5">
                  <c:v>2.1307377858872573E-4</c:v>
                </c:pt>
                <c:pt idx="6">
                  <c:v>0.12022441523836437</c:v>
                </c:pt>
                <c:pt idx="7">
                  <c:v>5.4844629662002965E-2</c:v>
                </c:pt>
                <c:pt idx="8">
                  <c:v>0.10461687767488023</c:v>
                </c:pt>
                <c:pt idx="9">
                  <c:v>7.7020916014656701E-2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52-4596-A9E4-8B0D47996DB6}"/>
            </c:ext>
          </c:extLst>
        </c:ser>
        <c:ser>
          <c:idx val="3"/>
          <c:order val="3"/>
          <c:tx>
            <c:strRef>
              <c:f>'Gamma 8'!$A$33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7.5568242086526173E-4</c:v>
                </c:pt>
                <c:pt idx="2">
                  <c:v>6.5145797943082053E-5</c:v>
                </c:pt>
                <c:pt idx="3">
                  <c:v>0.1687953704625379</c:v>
                </c:pt>
                <c:pt idx="4">
                  <c:v>0.22376503179263338</c:v>
                </c:pt>
                <c:pt idx="5">
                  <c:v>0.16106325183485901</c:v>
                </c:pt>
                <c:pt idx="6">
                  <c:v>0.13051763670631078</c:v>
                </c:pt>
                <c:pt idx="7">
                  <c:v>9.0805834982772282E-2</c:v>
                </c:pt>
                <c:pt idx="8">
                  <c:v>0.2060148720409995</c:v>
                </c:pt>
                <c:pt idx="9">
                  <c:v>0.21313530501809816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52-4596-A9E4-8B0D47996DB6}"/>
            </c:ext>
          </c:extLst>
        </c:ser>
        <c:ser>
          <c:idx val="4"/>
          <c:order val="4"/>
          <c:tx>
            <c:strRef>
              <c:f>'Gamma 8'!$A$34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8'!$B$34:$K$34</c:f>
              <c:numCache>
                <c:formatCode>0.00%</c:formatCode>
                <c:ptCount val="10"/>
                <c:pt idx="0" formatCode="0.0%">
                  <c:v>1.735525121232198E-4</c:v>
                </c:pt>
                <c:pt idx="1">
                  <c:v>7.9483739174354001E-2</c:v>
                </c:pt>
                <c:pt idx="2">
                  <c:v>2.3517515699328594E-2</c:v>
                </c:pt>
                <c:pt idx="3">
                  <c:v>4.4624587379033978E-2</c:v>
                </c:pt>
                <c:pt idx="4">
                  <c:v>5.1004127023655824E-2</c:v>
                </c:pt>
                <c:pt idx="5">
                  <c:v>2.8904953534299414E-2</c:v>
                </c:pt>
                <c:pt idx="6">
                  <c:v>0.10994834804738855</c:v>
                </c:pt>
                <c:pt idx="7">
                  <c:v>0.12314074080111234</c:v>
                </c:pt>
                <c:pt idx="8">
                  <c:v>9.9203636626580896E-2</c:v>
                </c:pt>
                <c:pt idx="9">
                  <c:v>9.0322778386962205E-2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52-4596-A9E4-8B0D47996DB6}"/>
            </c:ext>
          </c:extLst>
        </c:ser>
        <c:ser>
          <c:idx val="5"/>
          <c:order val="5"/>
          <c:tx>
            <c:strRef>
              <c:f>'Gamma 8'!$A$35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1.245485457711729E-4</c:v>
                </c:pt>
                <c:pt idx="2">
                  <c:v>0</c:v>
                </c:pt>
                <c:pt idx="3">
                  <c:v>2.8789221386925287E-3</c:v>
                </c:pt>
                <c:pt idx="4">
                  <c:v>6.3970773709609843E-3</c:v>
                </c:pt>
                <c:pt idx="5">
                  <c:v>5.2410120074519529E-3</c:v>
                </c:pt>
                <c:pt idx="6">
                  <c:v>-1.2146663010917476E-7</c:v>
                </c:pt>
                <c:pt idx="7">
                  <c:v>0.12968851914062951</c:v>
                </c:pt>
                <c:pt idx="8">
                  <c:v>7.9307504500239948E-2</c:v>
                </c:pt>
                <c:pt idx="9">
                  <c:v>5.9450757735893991E-2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52-4596-A9E4-8B0D47996DB6}"/>
            </c:ext>
          </c:extLst>
        </c:ser>
        <c:ser>
          <c:idx val="6"/>
          <c:order val="6"/>
          <c:tx>
            <c:strRef>
              <c:f>'Gamma 8'!$A$36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8'!$B$36:$K$36</c:f>
              <c:numCache>
                <c:formatCode>0.00%</c:formatCode>
                <c:ptCount val="10"/>
                <c:pt idx="0" formatCode="0.0%">
                  <c:v>1.7626443651684958E-3</c:v>
                </c:pt>
                <c:pt idx="1">
                  <c:v>2.9350743364882151E-2</c:v>
                </c:pt>
                <c:pt idx="2">
                  <c:v>5.1703812677360243E-3</c:v>
                </c:pt>
                <c:pt idx="3">
                  <c:v>5.4980648110528357E-2</c:v>
                </c:pt>
                <c:pt idx="4">
                  <c:v>5.3806756342276614E-2</c:v>
                </c:pt>
                <c:pt idx="5">
                  <c:v>4.4967682099547247E-2</c:v>
                </c:pt>
                <c:pt idx="6">
                  <c:v>0.11246830214260284</c:v>
                </c:pt>
                <c:pt idx="7">
                  <c:v>0.1389854547800424</c:v>
                </c:pt>
                <c:pt idx="8">
                  <c:v>0.10353744133020204</c:v>
                </c:pt>
                <c:pt idx="9">
                  <c:v>8.6578526504155012E-2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52-4596-A9E4-8B0D47996DB6}"/>
            </c:ext>
          </c:extLst>
        </c:ser>
        <c:ser>
          <c:idx val="7"/>
          <c:order val="7"/>
          <c:tx>
            <c:strRef>
              <c:f>'Gamma 8'!$A$37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8'!$B$37:$K$37</c:f>
              <c:numCache>
                <c:formatCode>0.00%</c:formatCode>
                <c:ptCount val="10"/>
                <c:pt idx="0" formatCode="0.0%">
                  <c:v>2.007895734412778E-5</c:v>
                </c:pt>
                <c:pt idx="1">
                  <c:v>1.9921248808158609E-3</c:v>
                </c:pt>
                <c:pt idx="2">
                  <c:v>1.6317142930799527E-2</c:v>
                </c:pt>
                <c:pt idx="3">
                  <c:v>0.15570968567590993</c:v>
                </c:pt>
                <c:pt idx="4">
                  <c:v>0.13861960817990807</c:v>
                </c:pt>
                <c:pt idx="5">
                  <c:v>0.10262370926241231</c:v>
                </c:pt>
                <c:pt idx="6">
                  <c:v>0.12750548518590352</c:v>
                </c:pt>
                <c:pt idx="7">
                  <c:v>0.11064792343718649</c:v>
                </c:pt>
                <c:pt idx="8">
                  <c:v>0.10681393561172775</c:v>
                </c:pt>
                <c:pt idx="9">
                  <c:v>0.13718423261182688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52-4596-A9E4-8B0D47996DB6}"/>
            </c:ext>
          </c:extLst>
        </c:ser>
        <c:ser>
          <c:idx val="8"/>
          <c:order val="8"/>
          <c:tx>
            <c:strRef>
              <c:f>'Gamma 8'!$A$38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8'!$B$38:$K$38</c:f>
              <c:numCache>
                <c:formatCode>0.00%</c:formatCode>
                <c:ptCount val="10"/>
                <c:pt idx="0" formatCode="0.0%">
                  <c:v>0.12940023911370097</c:v>
                </c:pt>
                <c:pt idx="1">
                  <c:v>2.0651202050278653E-2</c:v>
                </c:pt>
                <c:pt idx="2">
                  <c:v>3.8232247827375294E-3</c:v>
                </c:pt>
                <c:pt idx="3">
                  <c:v>0.11967958079357133</c:v>
                </c:pt>
                <c:pt idx="4">
                  <c:v>4.0726831244538575E-2</c:v>
                </c:pt>
                <c:pt idx="5">
                  <c:v>3.5975170201059132E-4</c:v>
                </c:pt>
                <c:pt idx="6">
                  <c:v>-1.7327729187360537E-7</c:v>
                </c:pt>
                <c:pt idx="7">
                  <c:v>-1.9301801034302846E-7</c:v>
                </c:pt>
                <c:pt idx="8">
                  <c:v>4.0395998402441069E-2</c:v>
                </c:pt>
                <c:pt idx="9">
                  <c:v>1.7161080170017076E-2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52-4596-A9E4-8B0D47996DB6}"/>
            </c:ext>
          </c:extLst>
        </c:ser>
        <c:ser>
          <c:idx val="9"/>
          <c:order val="9"/>
          <c:tx>
            <c:strRef>
              <c:f>'Gamma 8'!$A$39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8'!$B$39:$K$39</c:f>
              <c:numCache>
                <c:formatCode>0.00%</c:formatCode>
                <c:ptCount val="10"/>
                <c:pt idx="0" formatCode="0.0%">
                  <c:v>0.18715367327453045</c:v>
                </c:pt>
                <c:pt idx="1">
                  <c:v>0.23125874885455364</c:v>
                </c:pt>
                <c:pt idx="2">
                  <c:v>0.13408937813902919</c:v>
                </c:pt>
                <c:pt idx="3">
                  <c:v>0.11884355977629979</c:v>
                </c:pt>
                <c:pt idx="4">
                  <c:v>0.16842934587695901</c:v>
                </c:pt>
                <c:pt idx="5">
                  <c:v>0.18008378669070257</c:v>
                </c:pt>
                <c:pt idx="6">
                  <c:v>0.11837690543390282</c:v>
                </c:pt>
                <c:pt idx="7">
                  <c:v>0.12416815244227335</c:v>
                </c:pt>
                <c:pt idx="8">
                  <c:v>0.10423179569405094</c:v>
                </c:pt>
                <c:pt idx="9">
                  <c:v>9.4512158080317765E-2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52-4596-A9E4-8B0D47996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207304"/>
        <c:axId val="617210912"/>
      </c:areaChart>
      <c:catAx>
        <c:axId val="617207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10912"/>
        <c:crosses val="autoZero"/>
        <c:auto val="1"/>
        <c:lblAlgn val="ctr"/>
        <c:lblOffset val="100"/>
        <c:noMultiLvlLbl val="0"/>
      </c:catAx>
      <c:valAx>
        <c:axId val="61721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07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Markowitz!$B$30:$K$30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1.0000000000000002</c:v>
                </c:pt>
                <c:pt idx="2">
                  <c:v>1.0000000000000002</c:v>
                </c:pt>
                <c:pt idx="3">
                  <c:v>1.0000000070848503</c:v>
                </c:pt>
                <c:pt idx="4">
                  <c:v>2.6876080983905796E-8</c:v>
                </c:pt>
                <c:pt idx="5">
                  <c:v>1.0000000125391744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4-43B1-8060-A48E0C95BD56}"/>
            </c:ext>
          </c:extLst>
        </c:ser>
        <c:ser>
          <c:idx val="1"/>
          <c:order val="1"/>
          <c:tx>
            <c:strRef>
              <c:f>Markowitz!$A$31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Markowitz!$B$31:$K$31</c:f>
              <c:numCache>
                <c:formatCode>0.00%</c:formatCode>
                <c:ptCount val="10"/>
                <c:pt idx="0" formatCode="0.0%">
                  <c:v>1.0000000000000002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4-43B1-8060-A48E0C95BD56}"/>
            </c:ext>
          </c:extLst>
        </c:ser>
        <c:ser>
          <c:idx val="2"/>
          <c:order val="2"/>
          <c:tx>
            <c:strRef>
              <c:f>Markowitz!$A$32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0.99999999627470937</c:v>
                </c:pt>
                <c:pt idx="7">
                  <c:v>1.0000000111758709</c:v>
                </c:pt>
                <c:pt idx="8">
                  <c:v>-3.3431800272598622E-8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4-43B1-8060-A48E0C95BD56}"/>
            </c:ext>
          </c:extLst>
        </c:ser>
        <c:ser>
          <c:idx val="3"/>
          <c:order val="3"/>
          <c:tx>
            <c:strRef>
              <c:f>Markowitz!$A$33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0.99999999999999978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84-43B1-8060-A48E0C95BD56}"/>
            </c:ext>
          </c:extLst>
        </c:ser>
        <c:ser>
          <c:idx val="4"/>
          <c:order val="4"/>
          <c:tx>
            <c:strRef>
              <c:f>Markowitz!$A$34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84-43B1-8060-A48E0C95BD56}"/>
            </c:ext>
          </c:extLst>
        </c:ser>
        <c:ser>
          <c:idx val="5"/>
          <c:order val="5"/>
          <c:tx>
            <c:strRef>
              <c:f>Markowitz!$A$35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84-43B1-8060-A48E0C95BD56}"/>
            </c:ext>
          </c:extLst>
        </c:ser>
        <c:ser>
          <c:idx val="6"/>
          <c:order val="6"/>
          <c:tx>
            <c:strRef>
              <c:f>Markowitz!$A$36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84-43B1-8060-A48E0C95BD56}"/>
            </c:ext>
          </c:extLst>
        </c:ser>
        <c:ser>
          <c:idx val="7"/>
          <c:order val="7"/>
          <c:tx>
            <c:strRef>
              <c:f>Markowitz!$A$37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84-43B1-8060-A48E0C95BD56}"/>
            </c:ext>
          </c:extLst>
        </c:ser>
        <c:ser>
          <c:idx val="8"/>
          <c:order val="8"/>
          <c:tx>
            <c:strRef>
              <c:f>Markowitz!$A$38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584-43B1-8060-A48E0C95BD56}"/>
            </c:ext>
          </c:extLst>
        </c:ser>
        <c:ser>
          <c:idx val="9"/>
          <c:order val="9"/>
          <c:tx>
            <c:strRef>
              <c:f>Markowitz!$A$39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Markowitz!$B$39:$K$39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84-43B1-8060-A48E0C95B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8430200"/>
        <c:axId val="538432496"/>
      </c:areaChart>
      <c:catAx>
        <c:axId val="538430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432496"/>
        <c:crosses val="autoZero"/>
        <c:auto val="1"/>
        <c:lblAlgn val="ctr"/>
        <c:lblOffset val="100"/>
        <c:noMultiLvlLbl val="0"/>
      </c:catAx>
      <c:valAx>
        <c:axId val="53843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430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'Cumulated Graph'!$A$20</c:f>
              <c:strCache>
                <c:ptCount val="1"/>
                <c:pt idx="0">
                  <c:v>Markowitz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Graph'!$B$19:$K$19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Graph'!$B$20:$K$20</c:f>
              <c:numCache>
                <c:formatCode>0.00%</c:formatCode>
                <c:ptCount val="10"/>
                <c:pt idx="0">
                  <c:v>-2.7299651109323499E-2</c:v>
                </c:pt>
                <c:pt idx="1">
                  <c:v>-2.371221612076186E-2</c:v>
                </c:pt>
                <c:pt idx="2">
                  <c:v>-2.0891694210474952E-2</c:v>
                </c:pt>
                <c:pt idx="3">
                  <c:v>-1.1065237913176051E-2</c:v>
                </c:pt>
                <c:pt idx="4">
                  <c:v>-4.7604638621295478E-4</c:v>
                </c:pt>
                <c:pt idx="5">
                  <c:v>5.4844066747192194E-2</c:v>
                </c:pt>
                <c:pt idx="6">
                  <c:v>7.5425025733852763E-2</c:v>
                </c:pt>
                <c:pt idx="7">
                  <c:v>9.0074980532061241E-2</c:v>
                </c:pt>
                <c:pt idx="8">
                  <c:v>9.3273387364535082E-2</c:v>
                </c:pt>
                <c:pt idx="9">
                  <c:v>0.12081762384443671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01-4170-921B-C77277715DD3}"/>
            </c:ext>
          </c:extLst>
        </c:ser>
        <c:ser>
          <c:idx val="1"/>
          <c:order val="1"/>
          <c:tx>
            <c:strRef>
              <c:f>'Cumulated Graph'!$A$21</c:f>
              <c:strCache>
                <c:ptCount val="1"/>
                <c:pt idx="0">
                  <c:v>Entropie Min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Graph'!$B$19:$K$19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Graph'!$B$21:$K$21</c:f>
              <c:numCache>
                <c:formatCode>0.00%</c:formatCode>
                <c:ptCount val="10"/>
                <c:pt idx="0">
                  <c:v>-3.5855216186581204E-2</c:v>
                </c:pt>
                <c:pt idx="1">
                  <c:v>-2.6962438039110602E-2</c:v>
                </c:pt>
                <c:pt idx="2">
                  <c:v>-1.3205643735099831E-2</c:v>
                </c:pt>
                <c:pt idx="3">
                  <c:v>-1.0756290972275356E-2</c:v>
                </c:pt>
                <c:pt idx="4">
                  <c:v>-4.4505503300305716E-3</c:v>
                </c:pt>
                <c:pt idx="5">
                  <c:v>5.8890209926501E-2</c:v>
                </c:pt>
                <c:pt idx="6">
                  <c:v>7.6123810954006332E-2</c:v>
                </c:pt>
                <c:pt idx="7">
                  <c:v>8.7725191323687099E-2</c:v>
                </c:pt>
                <c:pt idx="8">
                  <c:v>9.0392449749640752E-2</c:v>
                </c:pt>
                <c:pt idx="9">
                  <c:v>0.13619357721620612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01-4170-921B-C77277715DD3}"/>
            </c:ext>
          </c:extLst>
        </c:ser>
        <c:ser>
          <c:idx val="2"/>
          <c:order val="2"/>
          <c:tx>
            <c:strRef>
              <c:f>'Cumulated Graph'!$A$22</c:f>
              <c:strCache>
                <c:ptCount val="1"/>
                <c:pt idx="0">
                  <c:v>Entropie Max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Graph'!$B$19:$K$19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Graph'!$B$22:$K$22</c:f>
              <c:numCache>
                <c:formatCode>0.00%</c:formatCode>
                <c:ptCount val="10"/>
                <c:pt idx="0">
                  <c:v>-2.2836531185349614E-2</c:v>
                </c:pt>
                <c:pt idx="1">
                  <c:v>-1.4304555677682599E-2</c:v>
                </c:pt>
                <c:pt idx="2">
                  <c:v>-1.2194232375193906E-2</c:v>
                </c:pt>
                <c:pt idx="3">
                  <c:v>-1.2081101755629138E-2</c:v>
                </c:pt>
                <c:pt idx="4">
                  <c:v>-4.8601992459680853E-3</c:v>
                </c:pt>
                <c:pt idx="5">
                  <c:v>3.1743783836478356E-2</c:v>
                </c:pt>
                <c:pt idx="6">
                  <c:v>6.0110855034021381E-2</c:v>
                </c:pt>
                <c:pt idx="7">
                  <c:v>8.4418367194932536E-2</c:v>
                </c:pt>
                <c:pt idx="8">
                  <c:v>9.0987622119840336E-2</c:v>
                </c:pt>
                <c:pt idx="9">
                  <c:v>0.12080007329832881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01-4170-921B-C77277715DD3}"/>
            </c:ext>
          </c:extLst>
        </c:ser>
        <c:ser>
          <c:idx val="3"/>
          <c:order val="3"/>
          <c:tx>
            <c:strRef>
              <c:f>'Cumulated Graph'!$A$23</c:f>
              <c:strCache>
                <c:ptCount val="1"/>
                <c:pt idx="0">
                  <c:v>Critère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Graph'!$B$19:$K$19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Graph'!$B$23:$K$23</c:f>
              <c:numCache>
                <c:formatCode>0.00%</c:formatCode>
                <c:ptCount val="10"/>
                <c:pt idx="0">
                  <c:v>-3.7495518405500666E-2</c:v>
                </c:pt>
                <c:pt idx="1">
                  <c:v>-3.2663840762259234E-2</c:v>
                </c:pt>
                <c:pt idx="2">
                  <c:v>-2.86735668565666E-2</c:v>
                </c:pt>
                <c:pt idx="3">
                  <c:v>-3.2853883098673639E-2</c:v>
                </c:pt>
                <c:pt idx="4">
                  <c:v>-3.0311466057867605E-2</c:v>
                </c:pt>
                <c:pt idx="5">
                  <c:v>1.4972401003781572E-2</c:v>
                </c:pt>
                <c:pt idx="6">
                  <c:v>3.2744668663291197E-2</c:v>
                </c:pt>
                <c:pt idx="7">
                  <c:v>4.2463126177220922E-2</c:v>
                </c:pt>
                <c:pt idx="8">
                  <c:v>5.2778183566492512E-2</c:v>
                </c:pt>
                <c:pt idx="9">
                  <c:v>0.11211061810445505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01-4170-921B-C77277715DD3}"/>
            </c:ext>
          </c:extLst>
        </c:ser>
        <c:ser>
          <c:idx val="4"/>
          <c:order val="4"/>
          <c:tx>
            <c:strRef>
              <c:f>'Cumulated Graph'!$A$24</c:f>
              <c:strCache>
                <c:ptCount val="1"/>
                <c:pt idx="0">
                  <c:v>MDP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Graph'!$B$19:$K$19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Graph'!$B$24:$K$24</c:f>
              <c:numCache>
                <c:formatCode>0.00%</c:formatCode>
                <c:ptCount val="10"/>
                <c:pt idx="0">
                  <c:v>-3.6094501004145713E-2</c:v>
                </c:pt>
                <c:pt idx="1">
                  <c:v>-3.1932879085813708E-2</c:v>
                </c:pt>
                <c:pt idx="2">
                  <c:v>-2.8647796106635027E-2</c:v>
                </c:pt>
                <c:pt idx="3">
                  <c:v>-2.954232394258953E-2</c:v>
                </c:pt>
                <c:pt idx="4">
                  <c:v>-2.3133059719060881E-2</c:v>
                </c:pt>
                <c:pt idx="5">
                  <c:v>2.4752118585769273E-2</c:v>
                </c:pt>
                <c:pt idx="6">
                  <c:v>4.9530397794645659E-2</c:v>
                </c:pt>
                <c:pt idx="7">
                  <c:v>6.0779486154276793E-2</c:v>
                </c:pt>
                <c:pt idx="8">
                  <c:v>7.0202655436478342E-2</c:v>
                </c:pt>
                <c:pt idx="9">
                  <c:v>0.12452317131588864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01-4170-921B-C77277715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835000"/>
        <c:axId val="624833688"/>
      </c:lineChart>
      <c:catAx>
        <c:axId val="624835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4833688"/>
        <c:crosses val="autoZero"/>
        <c:auto val="1"/>
        <c:lblAlgn val="ctr"/>
        <c:lblOffset val="100"/>
        <c:noMultiLvlLbl val="0"/>
      </c:catAx>
      <c:valAx>
        <c:axId val="624833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4835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'Cumulated Graph'!$A$11</c:f>
              <c:strCache>
                <c:ptCount val="1"/>
                <c:pt idx="0">
                  <c:v>Markowitz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Graph'!$B$10:$K$10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Graph'!$B$11:$K$11</c:f>
              <c:numCache>
                <c:formatCode>0.00%</c:formatCode>
                <c:ptCount val="10"/>
                <c:pt idx="0">
                  <c:v>-3.7807352750849364E-2</c:v>
                </c:pt>
                <c:pt idx="1">
                  <c:v>-3.2778293735959856E-2</c:v>
                </c:pt>
                <c:pt idx="2">
                  <c:v>-2.5148806953937015E-2</c:v>
                </c:pt>
                <c:pt idx="3">
                  <c:v>-1.2454204714929392E-2</c:v>
                </c:pt>
                <c:pt idx="4">
                  <c:v>-1.9100465067846635E-2</c:v>
                </c:pt>
                <c:pt idx="5">
                  <c:v>5.1402243409938229E-2</c:v>
                </c:pt>
                <c:pt idx="6">
                  <c:v>6.0778592252154262E-2</c:v>
                </c:pt>
                <c:pt idx="7">
                  <c:v>6.992027252305566E-2</c:v>
                </c:pt>
                <c:pt idx="8">
                  <c:v>4.6810053427011132E-2</c:v>
                </c:pt>
                <c:pt idx="9">
                  <c:v>8.6290597023723631E-2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7-42EF-9CBC-6738C0E7F497}"/>
            </c:ext>
          </c:extLst>
        </c:ser>
        <c:ser>
          <c:idx val="1"/>
          <c:order val="1"/>
          <c:tx>
            <c:strRef>
              <c:f>'Cumulated Graph'!$A$12</c:f>
              <c:strCache>
                <c:ptCount val="1"/>
                <c:pt idx="0">
                  <c:v>Entropie Min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Graph'!$B$10:$K$10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Graph'!$B$12:$K$12</c:f>
              <c:numCache>
                <c:formatCode>0.00%</c:formatCode>
                <c:ptCount val="10"/>
                <c:pt idx="0">
                  <c:v>-3.2304241119596101E-2</c:v>
                </c:pt>
                <c:pt idx="1">
                  <c:v>-2.292699076200249E-2</c:v>
                </c:pt>
                <c:pt idx="2">
                  <c:v>-7.0444993980408946E-3</c:v>
                </c:pt>
                <c:pt idx="3">
                  <c:v>-3.3012229345709687E-3</c:v>
                </c:pt>
                <c:pt idx="4">
                  <c:v>-6.2468924493419009E-3</c:v>
                </c:pt>
                <c:pt idx="5">
                  <c:v>5.9378414105883237E-2</c:v>
                </c:pt>
                <c:pt idx="6">
                  <c:v>7.0663365930723046E-2</c:v>
                </c:pt>
                <c:pt idx="7">
                  <c:v>7.6277469161864384E-2</c:v>
                </c:pt>
                <c:pt idx="8">
                  <c:v>6.9667265938769762E-2</c:v>
                </c:pt>
                <c:pt idx="9">
                  <c:v>0.12073909962585672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67-42EF-9CBC-6738C0E7F497}"/>
            </c:ext>
          </c:extLst>
        </c:ser>
        <c:ser>
          <c:idx val="2"/>
          <c:order val="2"/>
          <c:tx>
            <c:strRef>
              <c:f>'Cumulated Graph'!$A$13</c:f>
              <c:strCache>
                <c:ptCount val="1"/>
                <c:pt idx="0">
                  <c:v>Entropie Max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Graph'!$B$10:$K$10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Graph'!$B$13:$K$13</c:f>
              <c:numCache>
                <c:formatCode>0.00%</c:formatCode>
                <c:ptCount val="10"/>
                <c:pt idx="0">
                  <c:v>-1.2563079878658437E-2</c:v>
                </c:pt>
                <c:pt idx="1">
                  <c:v>-1.1580974333992092E-2</c:v>
                </c:pt>
                <c:pt idx="2">
                  <c:v>-1.1275280139268238E-2</c:v>
                </c:pt>
                <c:pt idx="3">
                  <c:v>-1.4034130627165456E-2</c:v>
                </c:pt>
                <c:pt idx="4">
                  <c:v>-9.805893435943628E-3</c:v>
                </c:pt>
                <c:pt idx="5">
                  <c:v>2.8592400871278793E-2</c:v>
                </c:pt>
                <c:pt idx="6">
                  <c:v>6.0460719294885182E-2</c:v>
                </c:pt>
                <c:pt idx="7">
                  <c:v>8.9741970679190056E-2</c:v>
                </c:pt>
                <c:pt idx="8">
                  <c:v>8.3878439068943517E-2</c:v>
                </c:pt>
                <c:pt idx="9">
                  <c:v>0.19784308242651535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67-42EF-9CBC-6738C0E7F497}"/>
            </c:ext>
          </c:extLst>
        </c:ser>
        <c:ser>
          <c:idx val="3"/>
          <c:order val="3"/>
          <c:tx>
            <c:strRef>
              <c:f>'Cumulated Graph'!$A$14</c:f>
              <c:strCache>
                <c:ptCount val="1"/>
                <c:pt idx="0">
                  <c:v>Critère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Graph'!$B$10:$K$10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Graph'!$B$14:$K$14</c:f>
              <c:numCache>
                <c:formatCode>0.00%</c:formatCode>
                <c:ptCount val="10"/>
                <c:pt idx="0">
                  <c:v>-3.7807352750849357E-2</c:v>
                </c:pt>
                <c:pt idx="1">
                  <c:v>-3.2778293735959849E-2</c:v>
                </c:pt>
                <c:pt idx="2">
                  <c:v>-2.5148806953937008E-2</c:v>
                </c:pt>
                <c:pt idx="3">
                  <c:v>-1.2454204803177696E-2</c:v>
                </c:pt>
                <c:pt idx="4">
                  <c:v>-1.9100467248986237E-2</c:v>
                </c:pt>
                <c:pt idx="5">
                  <c:v>5.1402241206287495E-2</c:v>
                </c:pt>
                <c:pt idx="6">
                  <c:v>6.0778574116969825E-2</c:v>
                </c:pt>
                <c:pt idx="7">
                  <c:v>6.9920252870369126E-2</c:v>
                </c:pt>
                <c:pt idx="8">
                  <c:v>4.681003202194918E-2</c:v>
                </c:pt>
                <c:pt idx="9">
                  <c:v>8.6290575618661686E-2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67-42EF-9CBC-6738C0E7F497}"/>
            </c:ext>
          </c:extLst>
        </c:ser>
        <c:ser>
          <c:idx val="4"/>
          <c:order val="4"/>
          <c:tx>
            <c:strRef>
              <c:f>'Cumulated Graph'!$A$15</c:f>
              <c:strCache>
                <c:ptCount val="1"/>
                <c:pt idx="0">
                  <c:v>MDP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Graph'!$B$10:$K$10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Graph'!$B$15:$K$15</c:f>
              <c:numCache>
                <c:formatCode>0.00%</c:formatCode>
                <c:ptCount val="10"/>
                <c:pt idx="0">
                  <c:v>-3.7807352750849357E-2</c:v>
                </c:pt>
                <c:pt idx="1">
                  <c:v>-3.2778293735959849E-2</c:v>
                </c:pt>
                <c:pt idx="2">
                  <c:v>-2.5148806953937008E-2</c:v>
                </c:pt>
                <c:pt idx="3">
                  <c:v>-1.2454204803177696E-2</c:v>
                </c:pt>
                <c:pt idx="4">
                  <c:v>-1.9100467248986237E-2</c:v>
                </c:pt>
                <c:pt idx="5">
                  <c:v>5.1402241206287495E-2</c:v>
                </c:pt>
                <c:pt idx="6">
                  <c:v>6.0778574116969825E-2</c:v>
                </c:pt>
                <c:pt idx="7">
                  <c:v>6.9920252870369126E-2</c:v>
                </c:pt>
                <c:pt idx="8">
                  <c:v>4.681003202194918E-2</c:v>
                </c:pt>
                <c:pt idx="9">
                  <c:v>8.6290575618661686E-2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67-42EF-9CBC-6738C0E7F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6509104"/>
        <c:axId val="676509432"/>
      </c:lineChart>
      <c:catAx>
        <c:axId val="67650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509432"/>
        <c:crosses val="autoZero"/>
        <c:auto val="1"/>
        <c:lblAlgn val="ctr"/>
        <c:lblOffset val="100"/>
        <c:noMultiLvlLbl val="0"/>
      </c:catAx>
      <c:valAx>
        <c:axId val="676509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509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'Cumulated Graph'!$A$2</c:f>
              <c:strCache>
                <c:ptCount val="1"/>
                <c:pt idx="0">
                  <c:v>Markowitz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Graph'!$B$1:$K$1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Graph'!$B$2:$K$2</c:f>
              <c:numCache>
                <c:formatCode>0.00%</c:formatCode>
                <c:ptCount val="10"/>
                <c:pt idx="0">
                  <c:v>-1.6086604410002026E-2</c:v>
                </c:pt>
                <c:pt idx="1">
                  <c:v>-1.3413727441556828E-2</c:v>
                </c:pt>
                <c:pt idx="2">
                  <c:v>-9.2895138985121181E-3</c:v>
                </c:pt>
                <c:pt idx="3">
                  <c:v>-6.9315559775289508E-3</c:v>
                </c:pt>
                <c:pt idx="4">
                  <c:v>1.704715732257292E-4</c:v>
                </c:pt>
                <c:pt idx="5">
                  <c:v>3.054667972131685E-2</c:v>
                </c:pt>
                <c:pt idx="6">
                  <c:v>4.3147314948764136E-2</c:v>
                </c:pt>
                <c:pt idx="7">
                  <c:v>4.3427758145722015E-2</c:v>
                </c:pt>
                <c:pt idx="8">
                  <c:v>6.3880623267156572E-2</c:v>
                </c:pt>
                <c:pt idx="9">
                  <c:v>7.0779673283960162E-2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BA-4A61-85C2-8428DA4B6027}"/>
            </c:ext>
          </c:extLst>
        </c:ser>
        <c:ser>
          <c:idx val="1"/>
          <c:order val="1"/>
          <c:tx>
            <c:strRef>
              <c:f>'Cumulated Graph'!$A$3</c:f>
              <c:strCache>
                <c:ptCount val="1"/>
                <c:pt idx="0">
                  <c:v>Entropie Min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Graph'!$B$1:$K$1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Graph'!$B$3:$K$3</c:f>
              <c:numCache>
                <c:formatCode>0.00%</c:formatCode>
                <c:ptCount val="10"/>
                <c:pt idx="0">
                  <c:v>-1.3987094019930653E-2</c:v>
                </c:pt>
                <c:pt idx="1">
                  <c:v>-4.5957379050861058E-3</c:v>
                </c:pt>
                <c:pt idx="2">
                  <c:v>1.3335963761388465E-2</c:v>
                </c:pt>
                <c:pt idx="3">
                  <c:v>1.3440113256156051E-2</c:v>
                </c:pt>
                <c:pt idx="4">
                  <c:v>2.1564688364297792E-2</c:v>
                </c:pt>
                <c:pt idx="5">
                  <c:v>6.7769183863048338E-2</c:v>
                </c:pt>
                <c:pt idx="6">
                  <c:v>8.1410256387971947E-2</c:v>
                </c:pt>
                <c:pt idx="7">
                  <c:v>8.4640664990735498E-2</c:v>
                </c:pt>
                <c:pt idx="8">
                  <c:v>0.10206424240272538</c:v>
                </c:pt>
                <c:pt idx="9">
                  <c:v>0.12957578295166305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BA-4A61-85C2-8428DA4B6027}"/>
            </c:ext>
          </c:extLst>
        </c:ser>
        <c:ser>
          <c:idx val="2"/>
          <c:order val="2"/>
          <c:tx>
            <c:strRef>
              <c:f>'Cumulated Graph'!$A$4</c:f>
              <c:strCache>
                <c:ptCount val="1"/>
                <c:pt idx="0">
                  <c:v>Entropie Max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Graph'!$B$1:$K$1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Graph'!$B$4:$K$4</c:f>
              <c:numCache>
                <c:formatCode>0.00%</c:formatCode>
                <c:ptCount val="10"/>
                <c:pt idx="0">
                  <c:v>-1.7375494250549951E-2</c:v>
                </c:pt>
                <c:pt idx="1">
                  <c:v>-7.9124012322302952E-3</c:v>
                </c:pt>
                <c:pt idx="2">
                  <c:v>-4.0547590712215536E-3</c:v>
                </c:pt>
                <c:pt idx="3">
                  <c:v>-3.0931857866646089E-3</c:v>
                </c:pt>
                <c:pt idx="4">
                  <c:v>1.0516819363561229E-3</c:v>
                </c:pt>
                <c:pt idx="5">
                  <c:v>3.2794296670005788E-2</c:v>
                </c:pt>
                <c:pt idx="6">
                  <c:v>4.7957393480572819E-2</c:v>
                </c:pt>
                <c:pt idx="7">
                  <c:v>4.5260122372496658E-2</c:v>
                </c:pt>
                <c:pt idx="8">
                  <c:v>6.0840099839015511E-2</c:v>
                </c:pt>
                <c:pt idx="9">
                  <c:v>8.3195387971599394E-2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BA-4A61-85C2-8428DA4B6027}"/>
            </c:ext>
          </c:extLst>
        </c:ser>
        <c:ser>
          <c:idx val="3"/>
          <c:order val="3"/>
          <c:tx>
            <c:strRef>
              <c:f>'Cumulated Graph'!$A$5</c:f>
              <c:strCache>
                <c:ptCount val="1"/>
                <c:pt idx="0">
                  <c:v>Critère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Graph'!$B$1:$K$1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Graph'!$B$5:$K$5</c:f>
              <c:numCache>
                <c:formatCode>0.00%</c:formatCode>
                <c:ptCount val="10"/>
                <c:pt idx="0">
                  <c:v>-3.6810356161796891E-2</c:v>
                </c:pt>
                <c:pt idx="1">
                  <c:v>-3.2063422548652798E-2</c:v>
                </c:pt>
                <c:pt idx="2">
                  <c:v>-2.4334482919896004E-2</c:v>
                </c:pt>
                <c:pt idx="3">
                  <c:v>-3.0121686229262548E-2</c:v>
                </c:pt>
                <c:pt idx="4">
                  <c:v>-2.8876723443511484E-2</c:v>
                </c:pt>
                <c:pt idx="5">
                  <c:v>1.1589777392456486E-2</c:v>
                </c:pt>
                <c:pt idx="6">
                  <c:v>1.6701232652291894E-2</c:v>
                </c:pt>
                <c:pt idx="7">
                  <c:v>7.0940300839729062E-4</c:v>
                </c:pt>
                <c:pt idx="8">
                  <c:v>1.5460955300551785E-2</c:v>
                </c:pt>
                <c:pt idx="9">
                  <c:v>8.5459186352940406E-2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BA-4A61-85C2-8428DA4B6027}"/>
            </c:ext>
          </c:extLst>
        </c:ser>
        <c:ser>
          <c:idx val="4"/>
          <c:order val="4"/>
          <c:tx>
            <c:strRef>
              <c:f>'Cumulated Graph'!$A$6</c:f>
              <c:strCache>
                <c:ptCount val="1"/>
                <c:pt idx="0">
                  <c:v>MDP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'Cumulated Graph'!$B$1:$K$1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'Cumulated Graph'!$B$6:$K$6</c:f>
              <c:numCache>
                <c:formatCode>0.00%</c:formatCode>
                <c:ptCount val="10"/>
                <c:pt idx="0">
                  <c:v>-4.0803669517755298E-2</c:v>
                </c:pt>
                <c:pt idx="1">
                  <c:v>-3.816305663630503E-2</c:v>
                </c:pt>
                <c:pt idx="2">
                  <c:v>-2.9309735694787287E-2</c:v>
                </c:pt>
                <c:pt idx="3">
                  <c:v>-3.1300440012731051E-2</c:v>
                </c:pt>
                <c:pt idx="4">
                  <c:v>-2.9096220877434225E-2</c:v>
                </c:pt>
                <c:pt idx="5">
                  <c:v>1.3959215180154947E-2</c:v>
                </c:pt>
                <c:pt idx="6">
                  <c:v>2.8409419384536373E-2</c:v>
                </c:pt>
                <c:pt idx="7">
                  <c:v>2.3887298759110137E-2</c:v>
                </c:pt>
                <c:pt idx="8">
                  <c:v>3.4670092153449988E-2</c:v>
                </c:pt>
                <c:pt idx="9">
                  <c:v>8.0851164798854347E-2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2BA-4A61-85C2-8428DA4B6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1945816"/>
        <c:axId val="671944504"/>
      </c:lineChart>
      <c:catAx>
        <c:axId val="671945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1944504"/>
        <c:crosses val="autoZero"/>
        <c:auto val="1"/>
        <c:lblAlgn val="ctr"/>
        <c:lblOffset val="100"/>
        <c:noMultiLvlLbl val="0"/>
      </c:catAx>
      <c:valAx>
        <c:axId val="671944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1945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Markowitz!$B$6:$K$6</c:f>
              <c:numCache>
                <c:formatCode>0.00%</c:formatCode>
                <c:ptCount val="10"/>
                <c:pt idx="0" formatCode="0.0%">
                  <c:v>7.8697522715251164E-7</c:v>
                </c:pt>
                <c:pt idx="1">
                  <c:v>0.39119446584774592</c:v>
                </c:pt>
                <c:pt idx="2">
                  <c:v>0.22452153213189396</c:v>
                </c:pt>
                <c:pt idx="3">
                  <c:v>0.12517270417930493</c:v>
                </c:pt>
                <c:pt idx="4">
                  <c:v>0.15795532042199339</c:v>
                </c:pt>
                <c:pt idx="5">
                  <c:v>0.16225692996365421</c:v>
                </c:pt>
                <c:pt idx="6">
                  <c:v>6.3966693579202719E-2</c:v>
                </c:pt>
                <c:pt idx="7">
                  <c:v>5.8788084317196253E-2</c:v>
                </c:pt>
                <c:pt idx="8">
                  <c:v>5.8323675519619311E-2</c:v>
                </c:pt>
                <c:pt idx="9">
                  <c:v>5.1852188391742507E-2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E-4792-9C56-05F697E19E71}"/>
            </c:ext>
          </c:extLst>
        </c:ser>
        <c:ser>
          <c:idx val="1"/>
          <c:order val="1"/>
          <c:tx>
            <c:strRef>
              <c:f>Markowitz!$A$7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Markowitz!$B$7:$K$7</c:f>
              <c:numCache>
                <c:formatCode>0.00%</c:formatCode>
                <c:ptCount val="10"/>
                <c:pt idx="0" formatCode="0.0%">
                  <c:v>0.34406580970384965</c:v>
                </c:pt>
                <c:pt idx="1">
                  <c:v>0</c:v>
                </c:pt>
                <c:pt idx="2">
                  <c:v>0.2889587350571961</c:v>
                </c:pt>
                <c:pt idx="3">
                  <c:v>5.6241179840909129E-2</c:v>
                </c:pt>
                <c:pt idx="4">
                  <c:v>6.507456475957514E-2</c:v>
                </c:pt>
                <c:pt idx="5">
                  <c:v>5.0035165552276155E-2</c:v>
                </c:pt>
                <c:pt idx="6">
                  <c:v>9.5927031903350085E-2</c:v>
                </c:pt>
                <c:pt idx="7">
                  <c:v>0.10398410070263023</c:v>
                </c:pt>
                <c:pt idx="8">
                  <c:v>0.10794780835282877</c:v>
                </c:pt>
                <c:pt idx="9">
                  <c:v>0.1178320213802055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6E-4792-9C56-05F697E19E71}"/>
            </c:ext>
          </c:extLst>
        </c:ser>
        <c:ser>
          <c:idx val="2"/>
          <c:order val="2"/>
          <c:tx>
            <c:strRef>
              <c:f>Markowitz!$A$8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6E-4792-9C56-05F697E19E71}"/>
            </c:ext>
          </c:extLst>
        </c:ser>
        <c:ser>
          <c:idx val="3"/>
          <c:order val="3"/>
          <c:tx>
            <c:strRef>
              <c:f>Markowitz!$A$9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Markowitz!$B$9:$K$9</c:f>
              <c:numCache>
                <c:formatCode>0.00%</c:formatCode>
                <c:ptCount val="10"/>
                <c:pt idx="0" formatCode="0.0%">
                  <c:v>2.7471659171178397E-2</c:v>
                </c:pt>
                <c:pt idx="1">
                  <c:v>0</c:v>
                </c:pt>
                <c:pt idx="2">
                  <c:v>0</c:v>
                </c:pt>
                <c:pt idx="3">
                  <c:v>3.0512174548382034E-2</c:v>
                </c:pt>
                <c:pt idx="4">
                  <c:v>2.3126237888248847E-2</c:v>
                </c:pt>
                <c:pt idx="5">
                  <c:v>2.6464973420450139E-2</c:v>
                </c:pt>
                <c:pt idx="6">
                  <c:v>4.1464011880661004E-2</c:v>
                </c:pt>
                <c:pt idx="7">
                  <c:v>4.1686630222933639E-2</c:v>
                </c:pt>
                <c:pt idx="8">
                  <c:v>4.0766934280764902E-2</c:v>
                </c:pt>
                <c:pt idx="9">
                  <c:v>4.081159307436312E-2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6E-4792-9C56-05F697E19E71}"/>
            </c:ext>
          </c:extLst>
        </c:ser>
        <c:ser>
          <c:idx val="4"/>
          <c:order val="4"/>
          <c:tx>
            <c:strRef>
              <c:f>Markowitz!$A$10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0.18427515514292675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6E-4792-9C56-05F697E19E71}"/>
            </c:ext>
          </c:extLst>
        </c:ser>
        <c:ser>
          <c:idx val="5"/>
          <c:order val="5"/>
          <c:tx>
            <c:strRef>
              <c:f>Markowitz!$A$11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Markowitz!$B$11:$K$11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6E-4792-9C56-05F697E19E71}"/>
            </c:ext>
          </c:extLst>
        </c:ser>
        <c:ser>
          <c:idx val="6"/>
          <c:order val="6"/>
          <c:tx>
            <c:strRef>
              <c:f>Markowitz!$A$12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8.1531125857438283E-2</c:v>
                </c:pt>
                <c:pt idx="2">
                  <c:v>0.16388760488683196</c:v>
                </c:pt>
                <c:pt idx="3">
                  <c:v>0.42494481290160735</c:v>
                </c:pt>
                <c:pt idx="4">
                  <c:v>0.41307319004984322</c:v>
                </c:pt>
                <c:pt idx="5">
                  <c:v>0.43101765197971814</c:v>
                </c:pt>
                <c:pt idx="6">
                  <c:v>0.42658997180110247</c:v>
                </c:pt>
                <c:pt idx="7">
                  <c:v>0.4277212245302674</c:v>
                </c:pt>
                <c:pt idx="8">
                  <c:v>0.43515105030458862</c:v>
                </c:pt>
                <c:pt idx="9">
                  <c:v>0.43572645604317273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6E-4792-9C56-05F697E19E71}"/>
            </c:ext>
          </c:extLst>
        </c:ser>
        <c:ser>
          <c:idx val="7"/>
          <c:order val="7"/>
          <c:tx>
            <c:strRef>
              <c:f>Markowitz!$A$13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6E-4792-9C56-05F697E19E71}"/>
            </c:ext>
          </c:extLst>
        </c:ser>
        <c:ser>
          <c:idx val="8"/>
          <c:order val="8"/>
          <c:tx>
            <c:strRef>
              <c:f>Markowitz!$A$14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Markowitz!$B$14:$K$14</c:f>
              <c:numCache>
                <c:formatCode>0.00%</c:formatCode>
                <c:ptCount val="10"/>
                <c:pt idx="0" formatCode="0.0%">
                  <c:v>5.8105780888857983E-2</c:v>
                </c:pt>
                <c:pt idx="1">
                  <c:v>0</c:v>
                </c:pt>
                <c:pt idx="2">
                  <c:v>0</c:v>
                </c:pt>
                <c:pt idx="3">
                  <c:v>7.2255662293980352E-2</c:v>
                </c:pt>
                <c:pt idx="4">
                  <c:v>9.7605197727360399E-2</c:v>
                </c:pt>
                <c:pt idx="5">
                  <c:v>7.9463515390266137E-2</c:v>
                </c:pt>
                <c:pt idx="6">
                  <c:v>4.2859689850588759E-2</c:v>
                </c:pt>
                <c:pt idx="7">
                  <c:v>4.39011114573764E-2</c:v>
                </c:pt>
                <c:pt idx="8">
                  <c:v>3.6584778601939587E-2</c:v>
                </c:pt>
                <c:pt idx="9">
                  <c:v>2.9787706925140895E-2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6E-4792-9C56-05F697E19E71}"/>
            </c:ext>
          </c:extLst>
        </c:ser>
        <c:ser>
          <c:idx val="9"/>
          <c:order val="9"/>
          <c:tx>
            <c:strRef>
              <c:f>Markowitz!$A$15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Markowitz!$B$5:$K$5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Markowitz!$B$15:$K$15</c:f>
              <c:numCache>
                <c:formatCode>0.00%</c:formatCode>
                <c:ptCount val="10"/>
                <c:pt idx="0" formatCode="0.0%">
                  <c:v>0.57035596326088678</c:v>
                </c:pt>
                <c:pt idx="1">
                  <c:v>0.34299925315188901</c:v>
                </c:pt>
                <c:pt idx="2">
                  <c:v>0.32263212792407797</c:v>
                </c:pt>
                <c:pt idx="3">
                  <c:v>0.29087346623581617</c:v>
                </c:pt>
                <c:pt idx="4">
                  <c:v>0.24316548915297898</c:v>
                </c:pt>
                <c:pt idx="5">
                  <c:v>0.25076176369363534</c:v>
                </c:pt>
                <c:pt idx="6">
                  <c:v>0.32919260098509501</c:v>
                </c:pt>
                <c:pt idx="7">
                  <c:v>0.32391884876959615</c:v>
                </c:pt>
                <c:pt idx="8">
                  <c:v>0.32122575294025885</c:v>
                </c:pt>
                <c:pt idx="9">
                  <c:v>0.32399003418537525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6E-4792-9C56-05F697E19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041768"/>
        <c:axId val="576043080"/>
      </c:areaChart>
      <c:catAx>
        <c:axId val="576041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6043080"/>
        <c:crosses val="autoZero"/>
        <c:auto val="1"/>
        <c:lblAlgn val="ctr"/>
        <c:lblOffset val="100"/>
        <c:noMultiLvlLbl val="0"/>
      </c:catAx>
      <c:valAx>
        <c:axId val="57604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76041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0.15546879012724207</c:v>
                </c:pt>
                <c:pt idx="2">
                  <c:v>0.25000099999999997</c:v>
                </c:pt>
                <c:pt idx="3">
                  <c:v>0.1617280710956181</c:v>
                </c:pt>
                <c:pt idx="4">
                  <c:v>0.18658753924927268</c:v>
                </c:pt>
                <c:pt idx="5">
                  <c:v>0.20466576734687233</c:v>
                </c:pt>
                <c:pt idx="6">
                  <c:v>0.13654102121559822</c:v>
                </c:pt>
                <c:pt idx="7">
                  <c:v>0.13289962901845886</c:v>
                </c:pt>
                <c:pt idx="8">
                  <c:v>0.13494503485008932</c:v>
                </c:pt>
                <c:pt idx="9">
                  <c:v>0.14346281683749271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1-4BBD-8988-E139ABA09444}"/>
            </c:ext>
          </c:extLst>
        </c:ser>
        <c:ser>
          <c:idx val="1"/>
          <c:order val="1"/>
          <c:tx>
            <c:strRef>
              <c:f>'Entropie Max'!$A$7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Max'!$B$7:$K$7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0.25000099999999997</c:v>
                </c:pt>
                <c:pt idx="3">
                  <c:v>0.19772560270437525</c:v>
                </c:pt>
                <c:pt idx="4">
                  <c:v>0.16794838171399826</c:v>
                </c:pt>
                <c:pt idx="5">
                  <c:v>0.15445832969223861</c:v>
                </c:pt>
                <c:pt idx="6">
                  <c:v>0.23085548836064504</c:v>
                </c:pt>
                <c:pt idx="7">
                  <c:v>0.24059616359248753</c:v>
                </c:pt>
                <c:pt idx="8">
                  <c:v>0.24915914952579615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1-4BBD-8988-E139ABA09444}"/>
            </c:ext>
          </c:extLst>
        </c:ser>
        <c:ser>
          <c:idx val="2"/>
          <c:order val="2"/>
          <c:tx>
            <c:strRef>
              <c:f>'Entropie Max'!$A$8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5.0881508339805384E-2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1-4BBD-8988-E139ABA09444}"/>
            </c:ext>
          </c:extLst>
        </c:ser>
        <c:ser>
          <c:idx val="3"/>
          <c:order val="3"/>
          <c:tx>
            <c:strRef>
              <c:f>'Entropie Max'!$A$9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Max'!$B$9:$K$9</c:f>
              <c:numCache>
                <c:formatCode>0.00%</c:formatCode>
                <c:ptCount val="10"/>
                <c:pt idx="0" formatCode="0.0%">
                  <c:v>5.0830735021480743E-2</c:v>
                </c:pt>
                <c:pt idx="1">
                  <c:v>0</c:v>
                </c:pt>
                <c:pt idx="2">
                  <c:v>0</c:v>
                </c:pt>
                <c:pt idx="3">
                  <c:v>4.3848893343775064E-2</c:v>
                </c:pt>
                <c:pt idx="4">
                  <c:v>3.3246590861315983E-2</c:v>
                </c:pt>
                <c:pt idx="5">
                  <c:v>3.7138537404967177E-2</c:v>
                </c:pt>
                <c:pt idx="6">
                  <c:v>5.3195678394461009E-2</c:v>
                </c:pt>
                <c:pt idx="7">
                  <c:v>4.957046349930256E-2</c:v>
                </c:pt>
                <c:pt idx="8">
                  <c:v>4.8931668503206571E-2</c:v>
                </c:pt>
                <c:pt idx="9">
                  <c:v>4.7919792245063667E-2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31-4BBD-8988-E139ABA09444}"/>
            </c:ext>
          </c:extLst>
        </c:ser>
        <c:ser>
          <c:idx val="4"/>
          <c:order val="4"/>
          <c:tx>
            <c:strRef>
              <c:f>'Entropie Max'!$A$10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Max'!$B$10:$K$10</c:f>
              <c:numCache>
                <c:formatCode>0.00%</c:formatCode>
                <c:ptCount val="10"/>
                <c:pt idx="0" formatCode="0.0%">
                  <c:v>0.23890363451626223</c:v>
                </c:pt>
                <c:pt idx="1">
                  <c:v>9.4696949779004946E-2</c:v>
                </c:pt>
                <c:pt idx="2">
                  <c:v>3.0416829136959648E-2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31-4BBD-8988-E139ABA09444}"/>
            </c:ext>
          </c:extLst>
        </c:ser>
        <c:ser>
          <c:idx val="5"/>
          <c:order val="5"/>
          <c:tx>
            <c:strRef>
              <c:f>'Entropie Max'!$A$11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Max'!$B$11:$K$11</c:f>
              <c:numCache>
                <c:formatCode>0.00%</c:formatCode>
                <c:ptCount val="10"/>
                <c:pt idx="0" formatCode="0.0%">
                  <c:v>1.9045953353964754E-2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31-4BBD-8988-E139ABA09444}"/>
            </c:ext>
          </c:extLst>
        </c:ser>
        <c:ser>
          <c:idx val="6"/>
          <c:order val="6"/>
          <c:tx>
            <c:strRef>
              <c:f>'Entropie Max'!$A$12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Max'!$B$12:$K$12</c:f>
              <c:numCache>
                <c:formatCode>0.00%</c:formatCode>
                <c:ptCount val="10"/>
                <c:pt idx="0" formatCode="0.0%">
                  <c:v>0.10547385631409902</c:v>
                </c:pt>
                <c:pt idx="1">
                  <c:v>0.24999999999999978</c:v>
                </c:pt>
                <c:pt idx="2">
                  <c:v>0.16869966252323484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0.24999999999999997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31-4BBD-8988-E139ABA09444}"/>
            </c:ext>
          </c:extLst>
        </c:ser>
        <c:ser>
          <c:idx val="7"/>
          <c:order val="7"/>
          <c:tx>
            <c:strRef>
              <c:f>'Entropie Max'!$A$13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31-4BBD-8988-E139ABA09444}"/>
            </c:ext>
          </c:extLst>
        </c:ser>
        <c:ser>
          <c:idx val="8"/>
          <c:order val="8"/>
          <c:tx>
            <c:strRef>
              <c:f>'Entropie Max'!$A$14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Max'!$B$14:$K$14</c:f>
              <c:numCache>
                <c:formatCode>0.00%</c:formatCode>
                <c:ptCount val="10"/>
                <c:pt idx="0" formatCode="0.0%">
                  <c:v>8.5745820794193239E-2</c:v>
                </c:pt>
                <c:pt idx="1">
                  <c:v>0</c:v>
                </c:pt>
                <c:pt idx="2">
                  <c:v>0</c:v>
                </c:pt>
                <c:pt idx="3">
                  <c:v>9.66974356708514E-2</c:v>
                </c:pt>
                <c:pt idx="4">
                  <c:v>0.11221749103591212</c:v>
                </c:pt>
                <c:pt idx="5">
                  <c:v>0.10373736952785424</c:v>
                </c:pt>
                <c:pt idx="6">
                  <c:v>7.940781174724898E-2</c:v>
                </c:pt>
                <c:pt idx="7">
                  <c:v>7.693374269768033E-2</c:v>
                </c:pt>
                <c:pt idx="8">
                  <c:v>6.696414524925641E-2</c:v>
                </c:pt>
                <c:pt idx="9">
                  <c:v>5.8618390917443419E-2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31-4BBD-8988-E139ABA09444}"/>
            </c:ext>
          </c:extLst>
        </c:ser>
        <c:ser>
          <c:idx val="9"/>
          <c:order val="9"/>
          <c:tx>
            <c:strRef>
              <c:f>'Entropie Max'!$A$15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Max'!$B$15:$K$15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0.24983426009375292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31-4BBD-8988-E139ABA09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25912"/>
        <c:axId val="585520664"/>
      </c:areaChart>
      <c:catAx>
        <c:axId val="58552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20664"/>
        <c:crosses val="autoZero"/>
        <c:auto val="1"/>
        <c:lblAlgn val="ctr"/>
        <c:lblOffset val="100"/>
        <c:noMultiLvlLbl val="0"/>
      </c:catAx>
      <c:valAx>
        <c:axId val="58552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25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minimum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Min'!$B$6:$K$6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5.3075565547625443E-2</c:v>
                </c:pt>
                <c:pt idx="2">
                  <c:v>9.7187785066382745E-2</c:v>
                </c:pt>
                <c:pt idx="3">
                  <c:v>0.17123873596101577</c:v>
                </c:pt>
                <c:pt idx="4">
                  <c:v>0.18649420973576619</c:v>
                </c:pt>
                <c:pt idx="5">
                  <c:v>0.14180740657658439</c:v>
                </c:pt>
                <c:pt idx="6">
                  <c:v>0.05</c:v>
                </c:pt>
                <c:pt idx="7">
                  <c:v>5.000000000000001E-2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ED-403A-9634-0885C00EE3F0}"/>
            </c:ext>
          </c:extLst>
        </c:ser>
        <c:ser>
          <c:idx val="1"/>
          <c:order val="1"/>
          <c:tx>
            <c:strRef>
              <c:f>'Entropie Min'!$A$7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Min'!$B$7:$K$7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0.13568735853241881</c:v>
                </c:pt>
                <c:pt idx="2">
                  <c:v>5.5996352664744738E-2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5.8214849070472155E-2</c:v>
                </c:pt>
                <c:pt idx="8">
                  <c:v>6.6473698519199459E-2</c:v>
                </c:pt>
                <c:pt idx="9">
                  <c:v>6.3414260058902758E-2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ED-403A-9634-0885C00EE3F0}"/>
            </c:ext>
          </c:extLst>
        </c:ser>
        <c:ser>
          <c:idx val="2"/>
          <c:order val="2"/>
          <c:tx>
            <c:strRef>
              <c:f>'Entropie Min'!$A$8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Min'!$B$8:$K$8</c:f>
              <c:numCache>
                <c:formatCode>0.00%</c:formatCode>
                <c:ptCount val="10"/>
                <c:pt idx="0" formatCode="0.0%">
                  <c:v>4.9999999999999989E-2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4.9999999999999989E-2</c:v>
                </c:pt>
                <c:pt idx="7">
                  <c:v>4.9999999999999996E-2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ED-403A-9634-0885C00EE3F0}"/>
            </c:ext>
          </c:extLst>
        </c:ser>
        <c:ser>
          <c:idx val="3"/>
          <c:order val="3"/>
          <c:tx>
            <c:strRef>
              <c:f>'Entropie Min'!$A$9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Min'!$B$9:$K$9</c:f>
              <c:numCache>
                <c:formatCode>0.00%</c:formatCode>
                <c:ptCount val="10"/>
                <c:pt idx="0" formatCode="0.0%">
                  <c:v>4.9999999999999996E-2</c:v>
                </c:pt>
                <c:pt idx="1">
                  <c:v>0.05</c:v>
                </c:pt>
                <c:pt idx="2">
                  <c:v>0.05</c:v>
                </c:pt>
                <c:pt idx="3">
                  <c:v>6.7905140234960207E-2</c:v>
                </c:pt>
                <c:pt idx="4">
                  <c:v>5.7608937993466225E-2</c:v>
                </c:pt>
                <c:pt idx="5">
                  <c:v>0.05</c:v>
                </c:pt>
                <c:pt idx="6">
                  <c:v>8.6891791849672717E-2</c:v>
                </c:pt>
                <c:pt idx="7">
                  <c:v>6.3483667218913506E-2</c:v>
                </c:pt>
                <c:pt idx="8">
                  <c:v>5.4271217910247242E-2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ED-403A-9634-0885C00EE3F0}"/>
            </c:ext>
          </c:extLst>
        </c:ser>
        <c:ser>
          <c:idx val="4"/>
          <c:order val="4"/>
          <c:tx>
            <c:strRef>
              <c:f>'Entropie Min'!$A$10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Min'!$B$10:$K$10</c:f>
              <c:numCache>
                <c:formatCode>0.00%</c:formatCode>
                <c:ptCount val="10"/>
                <c:pt idx="0" formatCode="0.0%">
                  <c:v>9.3099000748715036E-2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ED-403A-9634-0885C00EE3F0}"/>
            </c:ext>
          </c:extLst>
        </c:ser>
        <c:ser>
          <c:idx val="5"/>
          <c:order val="5"/>
          <c:tx>
            <c:strRef>
              <c:f>'Entropie Min'!$A$11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Min'!$B$11:$K$11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ED-403A-9634-0885C00EE3F0}"/>
            </c:ext>
          </c:extLst>
        </c:ser>
        <c:ser>
          <c:idx val="6"/>
          <c:order val="6"/>
          <c:tx>
            <c:strRef>
              <c:f>'Entropie Min'!$A$12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Min'!$B$12:$K$12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0.30239191569384766</c:v>
                </c:pt>
                <c:pt idx="2">
                  <c:v>0.29128942907611427</c:v>
                </c:pt>
                <c:pt idx="3">
                  <c:v>0.22679077221080449</c:v>
                </c:pt>
                <c:pt idx="4">
                  <c:v>0.26350208466141406</c:v>
                </c:pt>
                <c:pt idx="5">
                  <c:v>0.34255058510305131</c:v>
                </c:pt>
                <c:pt idx="6">
                  <c:v>0.34333862595576259</c:v>
                </c:pt>
                <c:pt idx="7">
                  <c:v>0.3488086334449057</c:v>
                </c:pt>
                <c:pt idx="8">
                  <c:v>0.35299347282904342</c:v>
                </c:pt>
                <c:pt idx="9">
                  <c:v>0.36434712409107267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ED-403A-9634-0885C00EE3F0}"/>
            </c:ext>
          </c:extLst>
        </c:ser>
        <c:ser>
          <c:idx val="7"/>
          <c:order val="7"/>
          <c:tx>
            <c:strRef>
              <c:f>'Entropie Min'!$A$13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Min'!$B$13:$K$13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ED-403A-9634-0885C00EE3F0}"/>
            </c:ext>
          </c:extLst>
        </c:ser>
        <c:ser>
          <c:idx val="8"/>
          <c:order val="8"/>
          <c:tx>
            <c:strRef>
              <c:f>'Entropie Min'!$A$14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Min'!$B$14:$K$14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7.7538138977671436E-2</c:v>
                </c:pt>
                <c:pt idx="4">
                  <c:v>0.05</c:v>
                </c:pt>
                <c:pt idx="5">
                  <c:v>6.9241910581127358E-2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EED-403A-9634-0885C00EE3F0}"/>
            </c:ext>
          </c:extLst>
        </c:ser>
        <c:ser>
          <c:idx val="9"/>
          <c:order val="9"/>
          <c:tx>
            <c:strRef>
              <c:f>'Entropie Min'!$A$15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Min'!$B$15:$K$15</c:f>
              <c:numCache>
                <c:formatCode>0.00%</c:formatCode>
                <c:ptCount val="10"/>
                <c:pt idx="0" formatCode="0.0%">
                  <c:v>0.50690099925128485</c:v>
                </c:pt>
                <c:pt idx="1">
                  <c:v>0.20884516022610808</c:v>
                </c:pt>
                <c:pt idx="2">
                  <c:v>0.25552643319275814</c:v>
                </c:pt>
                <c:pt idx="3">
                  <c:v>0.20652721157055376</c:v>
                </c:pt>
                <c:pt idx="4">
                  <c:v>0.19239446176126604</c:v>
                </c:pt>
                <c:pt idx="5">
                  <c:v>0.14640009892532055</c:v>
                </c:pt>
                <c:pt idx="6">
                  <c:v>0.21976958440466718</c:v>
                </c:pt>
                <c:pt idx="7">
                  <c:v>0.22949285238213749</c:v>
                </c:pt>
                <c:pt idx="8">
                  <c:v>0.22626161198151551</c:v>
                </c:pt>
                <c:pt idx="9">
                  <c:v>0.22223861585002463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ED-403A-9634-0885C00EE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17056"/>
        <c:axId val="585517384"/>
      </c:areaChart>
      <c:catAx>
        <c:axId val="585517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17384"/>
        <c:crosses val="autoZero"/>
        <c:auto val="1"/>
        <c:lblAlgn val="ctr"/>
        <c:lblOffset val="100"/>
        <c:noMultiLvlLbl val="0"/>
      </c:catAx>
      <c:valAx>
        <c:axId val="585517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17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924321959755044E-2"/>
          <c:y val="0.73103674540682417"/>
          <c:w val="0.86637357830271211"/>
          <c:h val="0.268963254593175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0.51075641014220996</c:v>
                </c:pt>
                <c:pt idx="2">
                  <c:v>0.26024958399344178</c:v>
                </c:pt>
                <c:pt idx="3">
                  <c:v>0.1199986115657256</c:v>
                </c:pt>
                <c:pt idx="4">
                  <c:v>0.17246934829871438</c:v>
                </c:pt>
                <c:pt idx="5">
                  <c:v>0.25932221116479032</c:v>
                </c:pt>
                <c:pt idx="6">
                  <c:v>4.1976699902031997E-2</c:v>
                </c:pt>
                <c:pt idx="7">
                  <c:v>5.0092779743548269E-2</c:v>
                </c:pt>
                <c:pt idx="8">
                  <c:v>6.5321377570995473E-2</c:v>
                </c:pt>
                <c:pt idx="9">
                  <c:v>7.7513632727128481E-2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8-4A6A-AFF4-E03A731C683E}"/>
            </c:ext>
          </c:extLst>
        </c:ser>
        <c:ser>
          <c:idx val="1"/>
          <c:order val="1"/>
          <c:tx>
            <c:strRef>
              <c:f>'Critère Shannon'!$A$7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Shannon'!$B$7:$K$7</c:f>
              <c:numCache>
                <c:formatCode>0.00%</c:formatCode>
                <c:ptCount val="10"/>
                <c:pt idx="0" formatCode="0.0%">
                  <c:v>0.94105591507061903</c:v>
                </c:pt>
                <c:pt idx="1">
                  <c:v>3.8043170304744016E-2</c:v>
                </c:pt>
                <c:pt idx="2">
                  <c:v>0.14628076000027232</c:v>
                </c:pt>
                <c:pt idx="3">
                  <c:v>9.5635125720493291E-2</c:v>
                </c:pt>
                <c:pt idx="4">
                  <c:v>8.1556089936764192E-2</c:v>
                </c:pt>
                <c:pt idx="5">
                  <c:v>7.365585371947668E-2</c:v>
                </c:pt>
                <c:pt idx="6">
                  <c:v>0.12805153868410588</c:v>
                </c:pt>
                <c:pt idx="7">
                  <c:v>0.11078942775462453</c:v>
                </c:pt>
                <c:pt idx="8">
                  <c:v>0.10462352128696446</c:v>
                </c:pt>
                <c:pt idx="9">
                  <c:v>0.10566133754630255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8-4A6A-AFF4-E03A731C683E}"/>
            </c:ext>
          </c:extLst>
        </c:ser>
        <c:ser>
          <c:idx val="2"/>
          <c:order val="2"/>
          <c:tx>
            <c:strRef>
              <c:f>'Critère Shannon'!$A$8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1.3879957585691167E-3</c:v>
                </c:pt>
                <c:pt idx="2">
                  <c:v>0.17953731898613073</c:v>
                </c:pt>
                <c:pt idx="3">
                  <c:v>0.10297726417110126</c:v>
                </c:pt>
                <c:pt idx="4">
                  <c:v>4.2794037030658635E-2</c:v>
                </c:pt>
                <c:pt idx="5">
                  <c:v>8.3510959082789722E-3</c:v>
                </c:pt>
                <c:pt idx="6">
                  <c:v>2.3292988672183313E-2</c:v>
                </c:pt>
                <c:pt idx="7">
                  <c:v>3.7869944238021293E-2</c:v>
                </c:pt>
                <c:pt idx="8">
                  <c:v>5.6019664555946168E-2</c:v>
                </c:pt>
                <c:pt idx="9">
                  <c:v>8.6018887747745978E-2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78-4A6A-AFF4-E03A731C683E}"/>
            </c:ext>
          </c:extLst>
        </c:ser>
        <c:ser>
          <c:idx val="3"/>
          <c:order val="3"/>
          <c:tx>
            <c:strRef>
              <c:f>'Critère Shannon'!$A$9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Shannon'!$B$9:$K$9</c:f>
              <c:numCache>
                <c:formatCode>0.00%</c:formatCode>
                <c:ptCount val="10"/>
                <c:pt idx="0" formatCode="0.0%">
                  <c:v>5.8944084929380816E-2</c:v>
                </c:pt>
                <c:pt idx="1">
                  <c:v>4.5058609777414577E-3</c:v>
                </c:pt>
                <c:pt idx="2">
                  <c:v>1.0546704987580754E-2</c:v>
                </c:pt>
                <c:pt idx="3">
                  <c:v>0.11817869025371953</c:v>
                </c:pt>
                <c:pt idx="4">
                  <c:v>0.17365772726316187</c:v>
                </c:pt>
                <c:pt idx="5">
                  <c:v>0.16468477832026088</c:v>
                </c:pt>
                <c:pt idx="6">
                  <c:v>7.8631050988675261E-2</c:v>
                </c:pt>
                <c:pt idx="7">
                  <c:v>4.8093784644477687E-2</c:v>
                </c:pt>
                <c:pt idx="8">
                  <c:v>4.6862838198445167E-2</c:v>
                </c:pt>
                <c:pt idx="9">
                  <c:v>6.5015694334791749E-2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78-4A6A-AFF4-E03A731C683E}"/>
            </c:ext>
          </c:extLst>
        </c:ser>
        <c:ser>
          <c:idx val="4"/>
          <c:order val="4"/>
          <c:tx>
            <c:strRef>
              <c:f>'Critère Shannon'!$A$10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0.10569889725618567</c:v>
                </c:pt>
                <c:pt idx="2">
                  <c:v>8.4039211482107634E-2</c:v>
                </c:pt>
                <c:pt idx="3">
                  <c:v>8.8127518837402136E-2</c:v>
                </c:pt>
                <c:pt idx="4">
                  <c:v>7.8073138246257112E-2</c:v>
                </c:pt>
                <c:pt idx="5">
                  <c:v>7.0627609692304638E-2</c:v>
                </c:pt>
                <c:pt idx="6">
                  <c:v>9.7595330908406164E-2</c:v>
                </c:pt>
                <c:pt idx="7">
                  <c:v>0.10137681272754026</c:v>
                </c:pt>
                <c:pt idx="8">
                  <c:v>9.9146183697827642E-2</c:v>
                </c:pt>
                <c:pt idx="9">
                  <c:v>9.5771717292485084E-2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78-4A6A-AFF4-E03A731C683E}"/>
            </c:ext>
          </c:extLst>
        </c:ser>
        <c:ser>
          <c:idx val="5"/>
          <c:order val="5"/>
          <c:tx>
            <c:strRef>
              <c:f>'Critère Shannon'!$A$11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Shannon'!$B$11:$K$11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1.1001135518394292E-3</c:v>
                </c:pt>
                <c:pt idx="2">
                  <c:v>1.2978702062431111E-3</c:v>
                </c:pt>
                <c:pt idx="3">
                  <c:v>5.0097498505317022E-2</c:v>
                </c:pt>
                <c:pt idx="4">
                  <c:v>2.7629718834929817E-2</c:v>
                </c:pt>
                <c:pt idx="5">
                  <c:v>3.1777011088565302E-2</c:v>
                </c:pt>
                <c:pt idx="6">
                  <c:v>0.15048354490368601</c:v>
                </c:pt>
                <c:pt idx="7">
                  <c:v>0.1401710965520645</c:v>
                </c:pt>
                <c:pt idx="8">
                  <c:v>0.11603960042355171</c:v>
                </c:pt>
                <c:pt idx="9">
                  <c:v>0.11149867079994503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78-4A6A-AFF4-E03A731C683E}"/>
            </c:ext>
          </c:extLst>
        </c:ser>
        <c:ser>
          <c:idx val="6"/>
          <c:order val="6"/>
          <c:tx>
            <c:strRef>
              <c:f>'Critère Shannon'!$A$12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5.1190375239969596E-2</c:v>
                </c:pt>
                <c:pt idx="2">
                  <c:v>4.7102480376829826E-2</c:v>
                </c:pt>
                <c:pt idx="3">
                  <c:v>9.0572262945397164E-2</c:v>
                </c:pt>
                <c:pt idx="4">
                  <c:v>7.723801358740362E-2</c:v>
                </c:pt>
                <c:pt idx="5">
                  <c:v>8.4356559933693953E-2</c:v>
                </c:pt>
                <c:pt idx="6">
                  <c:v>0.10651459595818917</c:v>
                </c:pt>
                <c:pt idx="7">
                  <c:v>0.11093195730128086</c:v>
                </c:pt>
                <c:pt idx="8">
                  <c:v>0.10013105191377013</c:v>
                </c:pt>
                <c:pt idx="9">
                  <c:v>9.9494819338474261E-2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78-4A6A-AFF4-E03A731C683E}"/>
            </c:ext>
          </c:extLst>
        </c:ser>
        <c:ser>
          <c:idx val="7"/>
          <c:order val="7"/>
          <c:tx>
            <c:strRef>
              <c:f>'Critère Shannon'!$A$13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8.5700632408204341E-3</c:v>
                </c:pt>
                <c:pt idx="2">
                  <c:v>7.5467479092013831E-2</c:v>
                </c:pt>
                <c:pt idx="3">
                  <c:v>0.11840933479949238</c:v>
                </c:pt>
                <c:pt idx="4">
                  <c:v>0.13689835204232215</c:v>
                </c:pt>
                <c:pt idx="5">
                  <c:v>0.1328053953564638</c:v>
                </c:pt>
                <c:pt idx="6">
                  <c:v>7.0033805495115314E-2</c:v>
                </c:pt>
                <c:pt idx="7">
                  <c:v>8.6825066402898762E-2</c:v>
                </c:pt>
                <c:pt idx="8">
                  <c:v>9.0040496271130602E-2</c:v>
                </c:pt>
                <c:pt idx="9">
                  <c:v>7.895272263579789E-2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78-4A6A-AFF4-E03A731C683E}"/>
            </c:ext>
          </c:extLst>
        </c:ser>
        <c:ser>
          <c:idx val="8"/>
          <c:order val="8"/>
          <c:tx>
            <c:strRef>
              <c:f>'Critère Shannon'!$A$14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Shannon'!$B$14:$K$14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4.2835554844510841E-2</c:v>
                </c:pt>
                <c:pt idx="2">
                  <c:v>4.3464331931632343E-2</c:v>
                </c:pt>
                <c:pt idx="3">
                  <c:v>0.10839963256851963</c:v>
                </c:pt>
                <c:pt idx="4">
                  <c:v>6.9029892848863253E-2</c:v>
                </c:pt>
                <c:pt idx="5">
                  <c:v>8.8598622344791527E-3</c:v>
                </c:pt>
                <c:pt idx="6">
                  <c:v>0.20924593402812194</c:v>
                </c:pt>
                <c:pt idx="7">
                  <c:v>0.22454692735223306</c:v>
                </c:pt>
                <c:pt idx="8">
                  <c:v>0.22359347278576214</c:v>
                </c:pt>
                <c:pt idx="9">
                  <c:v>0.18464050808719795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78-4A6A-AFF4-E03A731C683E}"/>
            </c:ext>
          </c:extLst>
        </c:ser>
        <c:ser>
          <c:idx val="9"/>
          <c:order val="9"/>
          <c:tx>
            <c:strRef>
              <c:f>'Critère Shannon'!$A$15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'Critère Shannon'!$B$5:$K$5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Shannon'!$B$15:$K$15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0.23591155868340949</c:v>
                </c:pt>
                <c:pt idx="2">
                  <c:v>0.15201425894374776</c:v>
                </c:pt>
                <c:pt idx="3">
                  <c:v>0.10760406061734631</c:v>
                </c:pt>
                <c:pt idx="4">
                  <c:v>0.14065368194626549</c:v>
                </c:pt>
                <c:pt idx="5">
                  <c:v>0.16555962201884428</c:v>
                </c:pt>
                <c:pt idx="6">
                  <c:v>9.4174510452755197E-2</c:v>
                </c:pt>
                <c:pt idx="7">
                  <c:v>8.9302203283559964E-2</c:v>
                </c:pt>
                <c:pt idx="8">
                  <c:v>9.8221793320137557E-2</c:v>
                </c:pt>
                <c:pt idx="9">
                  <c:v>9.5432009490131142E-2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78-4A6A-AFF4-E03A731C6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443656"/>
        <c:axId val="585444968"/>
      </c:areaChart>
      <c:catAx>
        <c:axId val="585443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444968"/>
        <c:crosses val="autoZero"/>
        <c:auto val="1"/>
        <c:lblAlgn val="ctr"/>
        <c:lblOffset val="100"/>
        <c:noMultiLvlLbl val="0"/>
      </c:catAx>
      <c:valAx>
        <c:axId val="585444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443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Most diversified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0.41838521323030253</c:v>
                </c:pt>
                <c:pt idx="2">
                  <c:v>0.33143837902358231</c:v>
                </c:pt>
                <c:pt idx="3">
                  <c:v>0.11002859371596718</c:v>
                </c:pt>
                <c:pt idx="4">
                  <c:v>0.17535897063388714</c:v>
                </c:pt>
                <c:pt idx="5">
                  <c:v>0.26972096784159671</c:v>
                </c:pt>
                <c:pt idx="6">
                  <c:v>0</c:v>
                </c:pt>
                <c:pt idx="7">
                  <c:v>0</c:v>
                </c:pt>
                <c:pt idx="8">
                  <c:v>2.5587303713614513E-2</c:v>
                </c:pt>
                <c:pt idx="9">
                  <c:v>9.4718504433535716E-2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3D-4C0A-B08C-D51E01098476}"/>
            </c:ext>
          </c:extLst>
        </c:ser>
        <c:ser>
          <c:idx val="1"/>
          <c:order val="1"/>
          <c:tx>
            <c:strRef>
              <c:f>MDP!$A$7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MDP!$B$7:$K$7</c:f>
              <c:numCache>
                <c:formatCode>0.00%</c:formatCode>
                <c:ptCount val="10"/>
                <c:pt idx="0" formatCode="0.0%">
                  <c:v>0.90397116960015622</c:v>
                </c:pt>
                <c:pt idx="1">
                  <c:v>0</c:v>
                </c:pt>
                <c:pt idx="2">
                  <c:v>0.1680072587217592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0.13843071607841093</c:v>
                </c:pt>
                <c:pt idx="7">
                  <c:v>0.1318014841198559</c:v>
                </c:pt>
                <c:pt idx="8">
                  <c:v>0.11272243585275044</c:v>
                </c:pt>
                <c:pt idx="9">
                  <c:v>3.2298297082116456E-2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3D-4C0A-B08C-D51E01098476}"/>
            </c:ext>
          </c:extLst>
        </c:ser>
        <c:ser>
          <c:idx val="2"/>
          <c:order val="2"/>
          <c:tx>
            <c:strRef>
              <c:f>MDP!$A$8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2.6565459690679492E-2</c:v>
                </c:pt>
                <c:pt idx="3">
                  <c:v>6.1394070975958524E-2</c:v>
                </c:pt>
                <c:pt idx="4">
                  <c:v>5.6632989400188988E-2</c:v>
                </c:pt>
                <c:pt idx="5">
                  <c:v>1.0163799007523911E-2</c:v>
                </c:pt>
                <c:pt idx="6">
                  <c:v>5.1316938189433239E-2</c:v>
                </c:pt>
                <c:pt idx="7">
                  <c:v>4.9038196666829993E-2</c:v>
                </c:pt>
                <c:pt idx="8">
                  <c:v>5.8787985421908197E-2</c:v>
                </c:pt>
                <c:pt idx="9">
                  <c:v>7.4705214766243117E-2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3D-4C0A-B08C-D51E01098476}"/>
            </c:ext>
          </c:extLst>
        </c:ser>
        <c:ser>
          <c:idx val="3"/>
          <c:order val="3"/>
          <c:tx>
            <c:strRef>
              <c:f>MDP!$A$9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MDP!$B$9:$K$9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1.9085567151008224E-2</c:v>
                </c:pt>
                <c:pt idx="3">
                  <c:v>0.23501880957639093</c:v>
                </c:pt>
                <c:pt idx="4">
                  <c:v>0.22699620133620085</c:v>
                </c:pt>
                <c:pt idx="5">
                  <c:v>0.19814072360748386</c:v>
                </c:pt>
                <c:pt idx="6">
                  <c:v>0.21185001783083687</c:v>
                </c:pt>
                <c:pt idx="7">
                  <c:v>0.1573564823956165</c:v>
                </c:pt>
                <c:pt idx="8">
                  <c:v>0.17932302532157596</c:v>
                </c:pt>
                <c:pt idx="9">
                  <c:v>0.23231786265864396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3D-4C0A-B08C-D51E01098476}"/>
            </c:ext>
          </c:extLst>
        </c:ser>
        <c:ser>
          <c:idx val="4"/>
          <c:order val="4"/>
          <c:tx>
            <c:strRef>
              <c:f>MDP!$A$10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MDP!$B$10:$K$10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0.20294284637207072</c:v>
                </c:pt>
                <c:pt idx="2">
                  <c:v>8.1982354483973507E-2</c:v>
                </c:pt>
                <c:pt idx="3">
                  <c:v>0.11909777961039951</c:v>
                </c:pt>
                <c:pt idx="4">
                  <c:v>9.3452629809411727E-2</c:v>
                </c:pt>
                <c:pt idx="5">
                  <c:v>5.9065321834672529E-2</c:v>
                </c:pt>
                <c:pt idx="6">
                  <c:v>5.2573464831524232E-2</c:v>
                </c:pt>
                <c:pt idx="7">
                  <c:v>6.2161373730277303E-2</c:v>
                </c:pt>
                <c:pt idx="8">
                  <c:v>9.4629367767053205E-2</c:v>
                </c:pt>
                <c:pt idx="9">
                  <c:v>0.12963096600257631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3D-4C0A-B08C-D51E01098476}"/>
            </c:ext>
          </c:extLst>
        </c:ser>
        <c:ser>
          <c:idx val="5"/>
          <c:order val="5"/>
          <c:tx>
            <c:strRef>
              <c:f>MDP!$A$11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MDP!$B$11:$K$11</c:f>
              <c:numCache>
                <c:formatCode>0.00%</c:formatCode>
                <c:ptCount val="10"/>
                <c:pt idx="0" formatCode="0.0%">
                  <c:v>9.602883039984364E-2</c:v>
                </c:pt>
                <c:pt idx="1">
                  <c:v>0</c:v>
                </c:pt>
                <c:pt idx="2">
                  <c:v>0</c:v>
                </c:pt>
                <c:pt idx="3">
                  <c:v>7.3744342760148268E-2</c:v>
                </c:pt>
                <c:pt idx="4">
                  <c:v>8.1118368236090491E-2</c:v>
                </c:pt>
                <c:pt idx="5">
                  <c:v>7.1251260241185499E-2</c:v>
                </c:pt>
                <c:pt idx="6">
                  <c:v>0.12471055879378809</c:v>
                </c:pt>
                <c:pt idx="7">
                  <c:v>0.11173387486178403</c:v>
                </c:pt>
                <c:pt idx="8">
                  <c:v>9.8344919605709777E-2</c:v>
                </c:pt>
                <c:pt idx="9">
                  <c:v>0.11206175286548749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3D-4C0A-B08C-D51E01098476}"/>
            </c:ext>
          </c:extLst>
        </c:ser>
        <c:ser>
          <c:idx val="6"/>
          <c:order val="6"/>
          <c:tx>
            <c:strRef>
              <c:f>MDP!$A$12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MDP!$B$12:$K$12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8.5471764396090333E-2</c:v>
                </c:pt>
                <c:pt idx="2">
                  <c:v>8.74135962574345E-2</c:v>
                </c:pt>
                <c:pt idx="3">
                  <c:v>0.10499152318120406</c:v>
                </c:pt>
                <c:pt idx="4">
                  <c:v>0.11769465918241011</c:v>
                </c:pt>
                <c:pt idx="5">
                  <c:v>0.14497079568841703</c:v>
                </c:pt>
                <c:pt idx="6">
                  <c:v>0.12309151034483833</c:v>
                </c:pt>
                <c:pt idx="7">
                  <c:v>0.17727692777230269</c:v>
                </c:pt>
                <c:pt idx="8">
                  <c:v>0.14450182262421873</c:v>
                </c:pt>
                <c:pt idx="9">
                  <c:v>0.10330318349880564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3D-4C0A-B08C-D51E01098476}"/>
            </c:ext>
          </c:extLst>
        </c:ser>
        <c:ser>
          <c:idx val="7"/>
          <c:order val="7"/>
          <c:tx>
            <c:strRef>
              <c:f>MDP!$A$13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8.086733673179583E-2</c:v>
                </c:pt>
                <c:pt idx="3">
                  <c:v>0.14566686467979723</c:v>
                </c:pt>
                <c:pt idx="4">
                  <c:v>0.13402645229506233</c:v>
                </c:pt>
                <c:pt idx="5">
                  <c:v>0.13107824401910853</c:v>
                </c:pt>
                <c:pt idx="6">
                  <c:v>6.9963936273371483E-2</c:v>
                </c:pt>
                <c:pt idx="7">
                  <c:v>8.2114746992964907E-2</c:v>
                </c:pt>
                <c:pt idx="8">
                  <c:v>0.11556806212534854</c:v>
                </c:pt>
                <c:pt idx="9">
                  <c:v>0.17063856469467334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93D-4C0A-B08C-D51E01098476}"/>
            </c:ext>
          </c:extLst>
        </c:ser>
        <c:ser>
          <c:idx val="8"/>
          <c:order val="8"/>
          <c:tx>
            <c:strRef>
              <c:f>MDP!$A$14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MDP!$B$14:$K$14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0.11893963241863058</c:v>
                </c:pt>
                <c:pt idx="4">
                  <c:v>7.2471887854516859E-2</c:v>
                </c:pt>
                <c:pt idx="5">
                  <c:v>0</c:v>
                </c:pt>
                <c:pt idx="6">
                  <c:v>0.22806285758336353</c:v>
                </c:pt>
                <c:pt idx="7">
                  <c:v>0.22851691345764658</c:v>
                </c:pt>
                <c:pt idx="8">
                  <c:v>0.16599537587120783</c:v>
                </c:pt>
                <c:pt idx="9">
                  <c:v>1.1997993727297018E-2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93D-4C0A-B08C-D51E01098476}"/>
            </c:ext>
          </c:extLst>
        </c:ser>
        <c:ser>
          <c:idx val="9"/>
          <c:order val="9"/>
          <c:tx>
            <c:strRef>
              <c:f>MDP!$A$15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MDP!$B$5:$K$5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MDP!$B$15:$K$15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0.29320017600153636</c:v>
                </c:pt>
                <c:pt idx="2">
                  <c:v>0.20464004793976695</c:v>
                </c:pt>
                <c:pt idx="3">
                  <c:v>3.1118382988867422E-2</c:v>
                </c:pt>
                <c:pt idx="4">
                  <c:v>4.2247841364648889E-2</c:v>
                </c:pt>
                <c:pt idx="5">
                  <c:v>0.11560888754897944</c:v>
                </c:pt>
                <c:pt idx="6">
                  <c:v>0</c:v>
                </c:pt>
                <c:pt idx="7">
                  <c:v>0</c:v>
                </c:pt>
                <c:pt idx="8">
                  <c:v>4.5397017716873322E-3</c:v>
                </c:pt>
                <c:pt idx="9">
                  <c:v>3.8327660270620942E-2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3D-4C0A-B08C-D51E01098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44536"/>
        <c:axId val="550641912"/>
      </c:areaChart>
      <c:catAx>
        <c:axId val="55064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41912"/>
        <c:crosses val="autoZero"/>
        <c:auto val="1"/>
        <c:lblAlgn val="ctr"/>
        <c:lblOffset val="100"/>
        <c:noMultiLvlLbl val="0"/>
      </c:catAx>
      <c:valAx>
        <c:axId val="550641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44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Markowitz!$B$30:$K$30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1.0000000000000002</c:v>
                </c:pt>
                <c:pt idx="2">
                  <c:v>1.0000000000000002</c:v>
                </c:pt>
                <c:pt idx="3">
                  <c:v>1.0000000070848503</c:v>
                </c:pt>
                <c:pt idx="4">
                  <c:v>2.6876080983905796E-8</c:v>
                </c:pt>
                <c:pt idx="5">
                  <c:v>1.0000000125391744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E-4D48-B369-73A0432DE9D0}"/>
            </c:ext>
          </c:extLst>
        </c:ser>
        <c:ser>
          <c:idx val="1"/>
          <c:order val="1"/>
          <c:tx>
            <c:strRef>
              <c:f>Markowitz!$A$31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Markowitz!$B$31:$K$31</c:f>
              <c:numCache>
                <c:formatCode>0.00%</c:formatCode>
                <c:ptCount val="10"/>
                <c:pt idx="0" formatCode="0.0%">
                  <c:v>1.0000000000000002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5E-4D48-B369-73A0432DE9D0}"/>
            </c:ext>
          </c:extLst>
        </c:ser>
        <c:ser>
          <c:idx val="2"/>
          <c:order val="2"/>
          <c:tx>
            <c:strRef>
              <c:f>Markowitz!$A$32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0.99999999627470937</c:v>
                </c:pt>
                <c:pt idx="7">
                  <c:v>1.0000000111758709</c:v>
                </c:pt>
                <c:pt idx="8">
                  <c:v>-3.3431800272598622E-8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5E-4D48-B369-73A0432DE9D0}"/>
            </c:ext>
          </c:extLst>
        </c:ser>
        <c:ser>
          <c:idx val="3"/>
          <c:order val="3"/>
          <c:tx>
            <c:strRef>
              <c:f>Markowitz!$A$33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0.99999999999999978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5E-4D48-B369-73A0432DE9D0}"/>
            </c:ext>
          </c:extLst>
        </c:ser>
        <c:ser>
          <c:idx val="4"/>
          <c:order val="4"/>
          <c:tx>
            <c:strRef>
              <c:f>Markowitz!$A$34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5E-4D48-B369-73A0432DE9D0}"/>
            </c:ext>
          </c:extLst>
        </c:ser>
        <c:ser>
          <c:idx val="5"/>
          <c:order val="5"/>
          <c:tx>
            <c:strRef>
              <c:f>Markowitz!$A$35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5E-4D48-B369-73A0432DE9D0}"/>
            </c:ext>
          </c:extLst>
        </c:ser>
        <c:ser>
          <c:idx val="6"/>
          <c:order val="6"/>
          <c:tx>
            <c:strRef>
              <c:f>Markowitz!$A$36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5E-4D48-B369-73A0432DE9D0}"/>
            </c:ext>
          </c:extLst>
        </c:ser>
        <c:ser>
          <c:idx val="7"/>
          <c:order val="7"/>
          <c:tx>
            <c:strRef>
              <c:f>Markowitz!$A$37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5E-4D48-B369-73A0432DE9D0}"/>
            </c:ext>
          </c:extLst>
        </c:ser>
        <c:ser>
          <c:idx val="8"/>
          <c:order val="8"/>
          <c:tx>
            <c:strRef>
              <c:f>Markowitz!$A$38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5E-4D48-B369-73A0432DE9D0}"/>
            </c:ext>
          </c:extLst>
        </c:ser>
        <c:ser>
          <c:idx val="9"/>
          <c:order val="9"/>
          <c:tx>
            <c:strRef>
              <c:f>Markowitz!$A$39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Markowitz!$B$39:$K$39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5E-4D48-B369-73A0432DE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8430200"/>
        <c:axId val="538432496"/>
      </c:areaChart>
      <c:catAx>
        <c:axId val="538430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8432496"/>
        <c:crosses val="autoZero"/>
        <c:auto val="1"/>
        <c:lblAlgn val="ctr"/>
        <c:lblOffset val="100"/>
        <c:noMultiLvlLbl val="0"/>
      </c:catAx>
      <c:valAx>
        <c:axId val="53843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8430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minimum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Min'!$B$30:$K$30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0.55000000000000004</c:v>
                </c:pt>
                <c:pt idx="2">
                  <c:v>0.54999999999999982</c:v>
                </c:pt>
                <c:pt idx="3">
                  <c:v>0.55000000295134777</c:v>
                </c:pt>
                <c:pt idx="4">
                  <c:v>0.05</c:v>
                </c:pt>
                <c:pt idx="5">
                  <c:v>0.54999999387697684</c:v>
                </c:pt>
                <c:pt idx="6">
                  <c:v>5.000000000000001E-2</c:v>
                </c:pt>
                <c:pt idx="7">
                  <c:v>4.9999999999999996E-2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FA-4A8D-9CE7-ADE21FCE5143}"/>
            </c:ext>
          </c:extLst>
        </c:ser>
        <c:ser>
          <c:idx val="1"/>
          <c:order val="1"/>
          <c:tx>
            <c:strRef>
              <c:f>'Entropie Min'!$A$31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Min'!$B$31:$K$31</c:f>
              <c:numCache>
                <c:formatCode>0.00%</c:formatCode>
                <c:ptCount val="10"/>
                <c:pt idx="0" formatCode="0.0%">
                  <c:v>0.54999999999999993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FA-4A8D-9CE7-ADE21FCE5143}"/>
            </c:ext>
          </c:extLst>
        </c:ser>
        <c:ser>
          <c:idx val="2"/>
          <c:order val="2"/>
          <c:tx>
            <c:strRef>
              <c:f>'Entropie Min'!$A$32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Min'!$B$32:$K$32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0.54999998705822628</c:v>
                </c:pt>
                <c:pt idx="7">
                  <c:v>0.54999998602781575</c:v>
                </c:pt>
                <c:pt idx="8">
                  <c:v>5.000000000000001E-2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FA-4A8D-9CE7-ADE21FCE5143}"/>
            </c:ext>
          </c:extLst>
        </c:ser>
        <c:ser>
          <c:idx val="3"/>
          <c:order val="3"/>
          <c:tx>
            <c:strRef>
              <c:f>'Entropie Min'!$A$33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Min'!$B$33:$K$33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0.54999999984312542</c:v>
                </c:pt>
                <c:pt idx="5">
                  <c:v>0.05</c:v>
                </c:pt>
                <c:pt idx="6">
                  <c:v>0.05</c:v>
                </c:pt>
                <c:pt idx="7">
                  <c:v>5.000000000000001E-2</c:v>
                </c:pt>
                <c:pt idx="8">
                  <c:v>0.54999997853871085</c:v>
                </c:pt>
                <c:pt idx="9">
                  <c:v>0.54999999999999993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FA-4A8D-9CE7-ADE21FCE5143}"/>
            </c:ext>
          </c:extLst>
        </c:ser>
        <c:ser>
          <c:idx val="4"/>
          <c:order val="4"/>
          <c:tx>
            <c:strRef>
              <c:f>'Entropie Min'!$A$34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Min'!$B$34:$K$34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FA-4A8D-9CE7-ADE21FCE5143}"/>
            </c:ext>
          </c:extLst>
        </c:ser>
        <c:ser>
          <c:idx val="5"/>
          <c:order val="5"/>
          <c:tx>
            <c:strRef>
              <c:f>'Entropie Min'!$A$35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Min'!$B$35:$K$35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4FA-4A8D-9CE7-ADE21FCE5143}"/>
            </c:ext>
          </c:extLst>
        </c:ser>
        <c:ser>
          <c:idx val="6"/>
          <c:order val="6"/>
          <c:tx>
            <c:strRef>
              <c:f>'Entropie Min'!$A$36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Min'!$B$36:$K$36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4.9999999999999989E-2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4.9999999999999996E-2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FA-4A8D-9CE7-ADE21FCE5143}"/>
            </c:ext>
          </c:extLst>
        </c:ser>
        <c:ser>
          <c:idx val="7"/>
          <c:order val="7"/>
          <c:tx>
            <c:strRef>
              <c:f>'Entropie Min'!$A$37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Min'!$B$37:$K$37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FA-4A8D-9CE7-ADE21FCE5143}"/>
            </c:ext>
          </c:extLst>
        </c:ser>
        <c:ser>
          <c:idx val="8"/>
          <c:order val="8"/>
          <c:tx>
            <c:strRef>
              <c:f>'Entropie Min'!$A$38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Min'!$B$38:$K$38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4.9999999999999996E-2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FA-4A8D-9CE7-ADE21FCE5143}"/>
            </c:ext>
          </c:extLst>
        </c:ser>
        <c:ser>
          <c:idx val="9"/>
          <c:order val="9"/>
          <c:tx>
            <c:strRef>
              <c:f>'Entropie Min'!$A$39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Min'!$B$39:$K$39</c:f>
              <c:numCache>
                <c:formatCode>0.00%</c:formatCode>
                <c:ptCount val="10"/>
                <c:pt idx="0" formatCode="0.0%">
                  <c:v>4.9999999999999989E-2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5.000000000000001E-2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FA-4A8D-9CE7-ADE21FCE5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18368"/>
        <c:axId val="585510824"/>
      </c:areaChart>
      <c:catAx>
        <c:axId val="58551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10824"/>
        <c:crosses val="autoZero"/>
        <c:auto val="1"/>
        <c:lblAlgn val="ctr"/>
        <c:lblOffset val="100"/>
        <c:noMultiLvlLbl val="0"/>
      </c:catAx>
      <c:valAx>
        <c:axId val="585510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518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Markowitz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Markowitz!$A$50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Markowitz!$B$50:$K$50</c:f>
              <c:numCache>
                <c:formatCode>0.00%</c:formatCode>
                <c:ptCount val="10"/>
                <c:pt idx="0" formatCode="0.0%">
                  <c:v>-9.9999999999945383E-7</c:v>
                </c:pt>
                <c:pt idx="1">
                  <c:v>0.50290866997721262</c:v>
                </c:pt>
                <c:pt idx="2">
                  <c:v>0.56669042838498218</c:v>
                </c:pt>
                <c:pt idx="3">
                  <c:v>0.46676917023674391</c:v>
                </c:pt>
                <c:pt idx="4">
                  <c:v>0.59682187740155546</c:v>
                </c:pt>
                <c:pt idx="5">
                  <c:v>0.75627709068094162</c:v>
                </c:pt>
                <c:pt idx="6">
                  <c:v>0.71419351447676205</c:v>
                </c:pt>
                <c:pt idx="7">
                  <c:v>0.62932837351645932</c:v>
                </c:pt>
                <c:pt idx="8">
                  <c:v>0.52802859016875314</c:v>
                </c:pt>
                <c:pt idx="9">
                  <c:v>0.48668806621753868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B7-46C0-B8F6-D765237FD1E1}"/>
            </c:ext>
          </c:extLst>
        </c:ser>
        <c:ser>
          <c:idx val="1"/>
          <c:order val="1"/>
          <c:tx>
            <c:strRef>
              <c:f>Markowitz!$A$51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Markowitz!$B$51:$K$51</c:f>
              <c:numCache>
                <c:formatCode>0.00%</c:formatCode>
                <c:ptCount val="10"/>
                <c:pt idx="0" formatCode="0.0%">
                  <c:v>0.71357174744746521</c:v>
                </c:pt>
                <c:pt idx="1">
                  <c:v>0</c:v>
                </c:pt>
                <c:pt idx="2">
                  <c:v>0.28018733495098203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B7-46C0-B8F6-D765237FD1E1}"/>
            </c:ext>
          </c:extLst>
        </c:ser>
        <c:ser>
          <c:idx val="2"/>
          <c:order val="2"/>
          <c:tx>
            <c:strRef>
              <c:f>Markowitz!$A$52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Markowitz!$B$52:$K$52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2.8593324220394702E-3</c:v>
                </c:pt>
                <c:pt idx="8">
                  <c:v>6.01415502080563E-3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B7-46C0-B8F6-D765237FD1E1}"/>
            </c:ext>
          </c:extLst>
        </c:ser>
        <c:ser>
          <c:idx val="3"/>
          <c:order val="3"/>
          <c:tx>
            <c:strRef>
              <c:f>Markowitz!$A$53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Markowitz!$B$53:$K$53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7.1950620290348599E-2</c:v>
                </c:pt>
                <c:pt idx="4">
                  <c:v>8.253098972760893E-2</c:v>
                </c:pt>
                <c:pt idx="5">
                  <c:v>0</c:v>
                </c:pt>
                <c:pt idx="6">
                  <c:v>0</c:v>
                </c:pt>
                <c:pt idx="7">
                  <c:v>0.12328394291338564</c:v>
                </c:pt>
                <c:pt idx="8">
                  <c:v>0.19828749217381353</c:v>
                </c:pt>
                <c:pt idx="9">
                  <c:v>0.19197394707243229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B7-46C0-B8F6-D765237FD1E1}"/>
            </c:ext>
          </c:extLst>
        </c:ser>
        <c:ser>
          <c:idx val="4"/>
          <c:order val="4"/>
          <c:tx>
            <c:strRef>
              <c:f>Markowitz!$A$54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Markowitz!$B$54:$K$54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0.14901643162548317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B7-46C0-B8F6-D765237FD1E1}"/>
            </c:ext>
          </c:extLst>
        </c:ser>
        <c:ser>
          <c:idx val="5"/>
          <c:order val="5"/>
          <c:tx>
            <c:strRef>
              <c:f>Markowitz!$A$55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Markowitz!$B$55:$K$55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B7-46C0-B8F6-D765237FD1E1}"/>
            </c:ext>
          </c:extLst>
        </c:ser>
        <c:ser>
          <c:idx val="6"/>
          <c:order val="6"/>
          <c:tx>
            <c:strRef>
              <c:f>Markowitz!$A$56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Markowitz!$B$56:$K$56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1.9087684693578549E-2</c:v>
                </c:pt>
                <c:pt idx="4">
                  <c:v>0</c:v>
                </c:pt>
                <c:pt idx="5">
                  <c:v>0</c:v>
                </c:pt>
                <c:pt idx="6">
                  <c:v>0.17296761262354532</c:v>
                </c:pt>
                <c:pt idx="7">
                  <c:v>3.3356257824792936E-2</c:v>
                </c:pt>
                <c:pt idx="8">
                  <c:v>0.18940736213805731</c:v>
                </c:pt>
                <c:pt idx="9">
                  <c:v>0.11730902946604641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B7-46C0-B8F6-D765237FD1E1}"/>
            </c:ext>
          </c:extLst>
        </c:ser>
        <c:ser>
          <c:idx val="7"/>
          <c:order val="7"/>
          <c:tx>
            <c:strRef>
              <c:f>Markowitz!$A$57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1.9740494889602129E-2</c:v>
                </c:pt>
                <c:pt idx="4">
                  <c:v>0</c:v>
                </c:pt>
                <c:pt idx="5">
                  <c:v>0</c:v>
                </c:pt>
                <c:pt idx="6">
                  <c:v>3.0118445207405899E-2</c:v>
                </c:pt>
                <c:pt idx="7">
                  <c:v>0</c:v>
                </c:pt>
                <c:pt idx="8">
                  <c:v>2.6633604106764963E-2</c:v>
                </c:pt>
                <c:pt idx="9">
                  <c:v>0.119472504506432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B7-46C0-B8F6-D765237FD1E1}"/>
            </c:ext>
          </c:extLst>
        </c:ser>
        <c:ser>
          <c:idx val="8"/>
          <c:order val="8"/>
          <c:tx>
            <c:strRef>
              <c:f>Markowitz!$A$58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6.405830710701331E-2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B7-46C0-B8F6-D765237FD1E1}"/>
            </c:ext>
          </c:extLst>
        </c:ser>
        <c:ser>
          <c:idx val="9"/>
          <c:order val="9"/>
          <c:tx>
            <c:strRef>
              <c:f>Markowitz!$A$59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Markowitz!$B$59:$K$59</c:f>
              <c:numCache>
                <c:formatCode>0.00%</c:formatCode>
                <c:ptCount val="10"/>
                <c:pt idx="0" formatCode="0.0%">
                  <c:v>0.28642925255253482</c:v>
                </c:pt>
                <c:pt idx="1">
                  <c:v>0.34807489839730427</c:v>
                </c:pt>
                <c:pt idx="2">
                  <c:v>0.15312223666403582</c:v>
                </c:pt>
                <c:pt idx="3">
                  <c:v>0.35839372278106635</c:v>
                </c:pt>
                <c:pt idx="4">
                  <c:v>0.32064713287083568</c:v>
                </c:pt>
                <c:pt idx="5">
                  <c:v>0.24372290931908017</c:v>
                </c:pt>
                <c:pt idx="6">
                  <c:v>8.2720427692286533E-2</c:v>
                </c:pt>
                <c:pt idx="7">
                  <c:v>0.21117209332038847</c:v>
                </c:pt>
                <c:pt idx="8">
                  <c:v>5.1628796391805308E-2</c:v>
                </c:pt>
                <c:pt idx="9">
                  <c:v>8.4556452737550719E-2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B7-46C0-B8F6-D765237FD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8304608"/>
        <c:axId val="538298704"/>
      </c:areaChart>
      <c:catAx>
        <c:axId val="538304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98704"/>
        <c:crosses val="autoZero"/>
        <c:auto val="1"/>
        <c:lblAlgn val="ctr"/>
        <c:lblOffset val="100"/>
        <c:noMultiLvlLbl val="0"/>
      </c:catAx>
      <c:valAx>
        <c:axId val="5382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304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Max'!$B$30:$K$30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0.24999999999999975</c:v>
                </c:pt>
                <c:pt idx="3">
                  <c:v>0.25</c:v>
                </c:pt>
                <c:pt idx="4">
                  <c:v>0.24999999999999997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5-4E91-A8CB-3FBA6782ABBB}"/>
            </c:ext>
          </c:extLst>
        </c:ser>
        <c:ser>
          <c:idx val="1"/>
          <c:order val="1"/>
          <c:tx>
            <c:strRef>
              <c:f>'Entropie Max'!$A$31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Max'!$B$31:$K$31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-2.8411686995835216E-9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5-4E91-A8CB-3FBA6782ABBB}"/>
            </c:ext>
          </c:extLst>
        </c:ser>
        <c:ser>
          <c:idx val="2"/>
          <c:order val="2"/>
          <c:tx>
            <c:strRef>
              <c:f>'Entropie Max'!$A$32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0.25000099999999981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5-4E91-A8CB-3FBA6782ABBB}"/>
            </c:ext>
          </c:extLst>
        </c:ser>
        <c:ser>
          <c:idx val="3"/>
          <c:order val="3"/>
          <c:tx>
            <c:strRef>
              <c:f>'Entropie Max'!$A$33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5-4E91-A8CB-3FBA6782ABBB}"/>
            </c:ext>
          </c:extLst>
        </c:ser>
        <c:ser>
          <c:idx val="4"/>
          <c:order val="4"/>
          <c:tx>
            <c:strRef>
              <c:f>'Entropie Max'!$A$34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5-4E91-A8CB-3FBA6782ABBB}"/>
            </c:ext>
          </c:extLst>
        </c:ser>
        <c:ser>
          <c:idx val="5"/>
          <c:order val="5"/>
          <c:tx>
            <c:strRef>
              <c:f>'Entropie Max'!$A$35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35-4E91-A8CB-3FBA6782ABBB}"/>
            </c:ext>
          </c:extLst>
        </c:ser>
        <c:ser>
          <c:idx val="6"/>
          <c:order val="6"/>
          <c:tx>
            <c:strRef>
              <c:f>'Entropie Max'!$A$36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0.24999999999999978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8.2676882978693911E-9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35-4E91-A8CB-3FBA6782ABBB}"/>
            </c:ext>
          </c:extLst>
        </c:ser>
        <c:ser>
          <c:idx val="7"/>
          <c:order val="7"/>
          <c:tx>
            <c:strRef>
              <c:f>'Entropie Max'!$A$37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35-4E91-A8CB-3FBA6782ABBB}"/>
            </c:ext>
          </c:extLst>
        </c:ser>
        <c:ser>
          <c:idx val="8"/>
          <c:order val="8"/>
          <c:tx>
            <c:strRef>
              <c:f>'Entropie Max'!$A$38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Max'!$B$38:$K$38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35-4E91-A8CB-3FBA6782ABBB}"/>
            </c:ext>
          </c:extLst>
        </c:ser>
        <c:ser>
          <c:idx val="9"/>
          <c:order val="9"/>
          <c:tx>
            <c:strRef>
              <c:f>'Entropie Max'!$A$39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Max'!$B$39:$K$39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5.8974627403785007E-9</c:v>
                </c:pt>
                <c:pt idx="4">
                  <c:v>0.25</c:v>
                </c:pt>
                <c:pt idx="5">
                  <c:v>0.25</c:v>
                </c:pt>
                <c:pt idx="6">
                  <c:v>5.9010247382973446E-9</c:v>
                </c:pt>
                <c:pt idx="7">
                  <c:v>-4.3186065626366066E-9</c:v>
                </c:pt>
                <c:pt idx="8">
                  <c:v>-1.3226982304576085E-9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35-4E91-A8CB-3FBA6782A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238360"/>
        <c:axId val="539241312"/>
      </c:areaChart>
      <c:catAx>
        <c:axId val="539238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9241312"/>
        <c:crosses val="autoZero"/>
        <c:auto val="1"/>
        <c:lblAlgn val="ctr"/>
        <c:lblOffset val="100"/>
        <c:noMultiLvlLbl val="0"/>
      </c:catAx>
      <c:valAx>
        <c:axId val="53924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9238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Shannon'!$A$29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Shannon'!$B$29:$K$29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</c:v>
                </c:pt>
                <c:pt idx="2">
                  <c:v>1.0000000000000002</c:v>
                </c:pt>
                <c:pt idx="3">
                  <c:v>1.0000000001332097</c:v>
                </c:pt>
                <c:pt idx="4">
                  <c:v>2.2033547329004448E-7</c:v>
                </c:pt>
                <c:pt idx="5">
                  <c:v>1.0000000122198798</c:v>
                </c:pt>
                <c:pt idx="6">
                  <c:v>2.2801754004549355E-7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8-4EBF-BB2C-86B8E95DEC55}"/>
            </c:ext>
          </c:extLst>
        </c:ser>
        <c:ser>
          <c:idx val="1"/>
          <c:order val="1"/>
          <c:tx>
            <c:strRef>
              <c:f>'Critère Shannon'!$A$30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Shannon'!$B$30:$K$30</c:f>
              <c:numCache>
                <c:formatCode>0.00%</c:formatCode>
                <c:ptCount val="10"/>
                <c:pt idx="0" formatCode="0.0%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8-4EBF-BB2C-86B8E95DEC55}"/>
            </c:ext>
          </c:extLst>
        </c:ser>
        <c:ser>
          <c:idx val="2"/>
          <c:order val="2"/>
          <c:tx>
            <c:strRef>
              <c:f>'Critère Shannon'!$A$31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Shannon'!$B$31:$K$31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8-4EBF-BB2C-86B8E95DEC55}"/>
            </c:ext>
          </c:extLst>
        </c:ser>
        <c:ser>
          <c:idx val="3"/>
          <c:order val="3"/>
          <c:tx>
            <c:strRef>
              <c:f>'Critère Shannon'!$A$32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-2.280175398735194E-7</c:v>
                </c:pt>
                <c:pt idx="7">
                  <c:v>-1.5001070283153855E-8</c:v>
                </c:pt>
                <c:pt idx="8">
                  <c:v>0.99999995623808091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48-4EBF-BB2C-86B8E95DEC55}"/>
            </c:ext>
          </c:extLst>
        </c:ser>
        <c:ser>
          <c:idx val="4"/>
          <c:order val="4"/>
          <c:tx>
            <c:strRef>
              <c:f>'Critère Shannon'!$A$33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48-4EBF-BB2C-86B8E95DEC55}"/>
            </c:ext>
          </c:extLst>
        </c:ser>
        <c:ser>
          <c:idx val="5"/>
          <c:order val="5"/>
          <c:tx>
            <c:strRef>
              <c:f>'Critère Shannon'!$A$34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48-4EBF-BB2C-86B8E95DEC55}"/>
            </c:ext>
          </c:extLst>
        </c:ser>
        <c:ser>
          <c:idx val="6"/>
          <c:order val="6"/>
          <c:tx>
            <c:strRef>
              <c:f>'Critère Shannon'!$A$35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-2.2033547575784244E-7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48-4EBF-BB2C-86B8E95DEC55}"/>
            </c:ext>
          </c:extLst>
        </c:ser>
        <c:ser>
          <c:idx val="7"/>
          <c:order val="7"/>
          <c:tx>
            <c:strRef>
              <c:f>'Critère Shannon'!$A$36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48-4EBF-BB2C-86B8E95DEC55}"/>
            </c:ext>
          </c:extLst>
        </c:ser>
        <c:ser>
          <c:idx val="8"/>
          <c:order val="8"/>
          <c:tx>
            <c:strRef>
              <c:f>'Critère Shannon'!$A$37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48-4EBF-BB2C-86B8E95DEC55}"/>
            </c:ext>
          </c:extLst>
        </c:ser>
        <c:ser>
          <c:idx val="9"/>
          <c:order val="9"/>
          <c:tx>
            <c:strRef>
              <c:f>'Critère Shannon'!$A$38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Shannon'!$B$28:$K$28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48-4EBF-BB2C-86B8E95DE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445296"/>
        <c:axId val="585437752"/>
      </c:areaChart>
      <c:catAx>
        <c:axId val="58544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437752"/>
        <c:crosses val="autoZero"/>
        <c:auto val="1"/>
        <c:lblAlgn val="ctr"/>
        <c:lblOffset val="100"/>
        <c:noMultiLvlLbl val="0"/>
      </c:catAx>
      <c:valAx>
        <c:axId val="585437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44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Most diversified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MDP!$B$30:$K$30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1.0000000000000002</c:v>
                </c:pt>
                <c:pt idx="2">
                  <c:v>1.0000000000000002</c:v>
                </c:pt>
                <c:pt idx="3">
                  <c:v>1.0000000001332097</c:v>
                </c:pt>
                <c:pt idx="4">
                  <c:v>2.2033547329004448E-7</c:v>
                </c:pt>
                <c:pt idx="5">
                  <c:v>1.0000000122198798</c:v>
                </c:pt>
                <c:pt idx="6">
                  <c:v>2.2801754004549355E-7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C2-486A-996D-33B1F5D8E155}"/>
            </c:ext>
          </c:extLst>
        </c:ser>
        <c:ser>
          <c:idx val="1"/>
          <c:order val="1"/>
          <c:tx>
            <c:strRef>
              <c:f>MDP!$A$31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MDP!$B$31:$K$31</c:f>
              <c:numCache>
                <c:formatCode>0.00%</c:formatCode>
                <c:ptCount val="10"/>
                <c:pt idx="0" formatCode="0.0%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C2-486A-996D-33B1F5D8E155}"/>
            </c:ext>
          </c:extLst>
        </c:ser>
        <c:ser>
          <c:idx val="2"/>
          <c:order val="2"/>
          <c:tx>
            <c:strRef>
              <c:f>MDP!$A$32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C2-486A-996D-33B1F5D8E155}"/>
            </c:ext>
          </c:extLst>
        </c:ser>
        <c:ser>
          <c:idx val="3"/>
          <c:order val="3"/>
          <c:tx>
            <c:strRef>
              <c:f>MDP!$A$33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-2.280175398735194E-7</c:v>
                </c:pt>
                <c:pt idx="7">
                  <c:v>-1.5001070283153855E-8</c:v>
                </c:pt>
                <c:pt idx="8">
                  <c:v>0.99999995623808091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C2-486A-996D-33B1F5D8E155}"/>
            </c:ext>
          </c:extLst>
        </c:ser>
        <c:ser>
          <c:idx val="4"/>
          <c:order val="4"/>
          <c:tx>
            <c:strRef>
              <c:f>MDP!$A$34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C2-486A-996D-33B1F5D8E155}"/>
            </c:ext>
          </c:extLst>
        </c:ser>
        <c:ser>
          <c:idx val="5"/>
          <c:order val="5"/>
          <c:tx>
            <c:strRef>
              <c:f>MDP!$A$35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EC2-486A-996D-33B1F5D8E155}"/>
            </c:ext>
          </c:extLst>
        </c:ser>
        <c:ser>
          <c:idx val="6"/>
          <c:order val="6"/>
          <c:tx>
            <c:strRef>
              <c:f>MDP!$A$36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-2.2033547575784244E-7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C2-486A-996D-33B1F5D8E155}"/>
            </c:ext>
          </c:extLst>
        </c:ser>
        <c:ser>
          <c:idx val="7"/>
          <c:order val="7"/>
          <c:tx>
            <c:strRef>
              <c:f>MDP!$A$37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EC2-486A-996D-33B1F5D8E155}"/>
            </c:ext>
          </c:extLst>
        </c:ser>
        <c:ser>
          <c:idx val="8"/>
          <c:order val="8"/>
          <c:tx>
            <c:strRef>
              <c:f>MDP!$A$38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MDP!$B$38:$K$38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C2-486A-996D-33B1F5D8E155}"/>
            </c:ext>
          </c:extLst>
        </c:ser>
        <c:ser>
          <c:idx val="9"/>
          <c:order val="9"/>
          <c:tx>
            <c:strRef>
              <c:f>MDP!$A$39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MDP!$B$29:$K$29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MDP!$B$39:$K$39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C2-486A-996D-33B1F5D8E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40600"/>
        <c:axId val="550639616"/>
      </c:areaChart>
      <c:catAx>
        <c:axId val="550640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39616"/>
        <c:crosses val="autoZero"/>
        <c:auto val="1"/>
        <c:lblAlgn val="ctr"/>
        <c:lblOffset val="100"/>
        <c:noMultiLvlLbl val="0"/>
      </c:catAx>
      <c:valAx>
        <c:axId val="55063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40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Markowitz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Markowitz!$A$50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Markowitz!$B$50:$K$50</c:f>
              <c:numCache>
                <c:formatCode>0.00%</c:formatCode>
                <c:ptCount val="10"/>
                <c:pt idx="0" formatCode="0.0%">
                  <c:v>-9.9999999999945383E-7</c:v>
                </c:pt>
                <c:pt idx="1">
                  <c:v>0.50290866997721262</c:v>
                </c:pt>
                <c:pt idx="2">
                  <c:v>0.56669042838498218</c:v>
                </c:pt>
                <c:pt idx="3">
                  <c:v>0.46676917023674391</c:v>
                </c:pt>
                <c:pt idx="4">
                  <c:v>0.59682187740155546</c:v>
                </c:pt>
                <c:pt idx="5">
                  <c:v>0.75627709068094162</c:v>
                </c:pt>
                <c:pt idx="6">
                  <c:v>0.71419351447676205</c:v>
                </c:pt>
                <c:pt idx="7">
                  <c:v>0.62932837351645932</c:v>
                </c:pt>
                <c:pt idx="8">
                  <c:v>0.52802859016875314</c:v>
                </c:pt>
                <c:pt idx="9">
                  <c:v>0.48668806621753868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6-4CD2-8DC1-6536A684A64C}"/>
            </c:ext>
          </c:extLst>
        </c:ser>
        <c:ser>
          <c:idx val="1"/>
          <c:order val="1"/>
          <c:tx>
            <c:strRef>
              <c:f>Markowitz!$A$51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Markowitz!$B$51:$K$51</c:f>
              <c:numCache>
                <c:formatCode>0.00%</c:formatCode>
                <c:ptCount val="10"/>
                <c:pt idx="0" formatCode="0.0%">
                  <c:v>0.71357174744746521</c:v>
                </c:pt>
                <c:pt idx="1">
                  <c:v>0</c:v>
                </c:pt>
                <c:pt idx="2">
                  <c:v>0.28018733495098203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46-4CD2-8DC1-6536A684A64C}"/>
            </c:ext>
          </c:extLst>
        </c:ser>
        <c:ser>
          <c:idx val="2"/>
          <c:order val="2"/>
          <c:tx>
            <c:strRef>
              <c:f>Markowitz!$A$52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Markowitz!$B$52:$K$52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2.8593324220394702E-3</c:v>
                </c:pt>
                <c:pt idx="8">
                  <c:v>6.01415502080563E-3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46-4CD2-8DC1-6536A684A64C}"/>
            </c:ext>
          </c:extLst>
        </c:ser>
        <c:ser>
          <c:idx val="3"/>
          <c:order val="3"/>
          <c:tx>
            <c:strRef>
              <c:f>Markowitz!$A$53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Markowitz!$B$53:$K$53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7.1950620290348599E-2</c:v>
                </c:pt>
                <c:pt idx="4">
                  <c:v>8.253098972760893E-2</c:v>
                </c:pt>
                <c:pt idx="5">
                  <c:v>0</c:v>
                </c:pt>
                <c:pt idx="6">
                  <c:v>0</c:v>
                </c:pt>
                <c:pt idx="7">
                  <c:v>0.12328394291338564</c:v>
                </c:pt>
                <c:pt idx="8">
                  <c:v>0.19828749217381353</c:v>
                </c:pt>
                <c:pt idx="9">
                  <c:v>0.19197394707243229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46-4CD2-8DC1-6536A684A64C}"/>
            </c:ext>
          </c:extLst>
        </c:ser>
        <c:ser>
          <c:idx val="4"/>
          <c:order val="4"/>
          <c:tx>
            <c:strRef>
              <c:f>Markowitz!$A$54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Markowitz!$B$54:$K$54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0.14901643162548317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46-4CD2-8DC1-6536A684A64C}"/>
            </c:ext>
          </c:extLst>
        </c:ser>
        <c:ser>
          <c:idx val="5"/>
          <c:order val="5"/>
          <c:tx>
            <c:strRef>
              <c:f>Markowitz!$A$55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Markowitz!$B$55:$K$55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46-4CD2-8DC1-6536A684A64C}"/>
            </c:ext>
          </c:extLst>
        </c:ser>
        <c:ser>
          <c:idx val="6"/>
          <c:order val="6"/>
          <c:tx>
            <c:strRef>
              <c:f>Markowitz!$A$56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Markowitz!$B$56:$K$56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1.9087684693578549E-2</c:v>
                </c:pt>
                <c:pt idx="4">
                  <c:v>0</c:v>
                </c:pt>
                <c:pt idx="5">
                  <c:v>0</c:v>
                </c:pt>
                <c:pt idx="6">
                  <c:v>0.17296761262354532</c:v>
                </c:pt>
                <c:pt idx="7">
                  <c:v>3.3356257824792936E-2</c:v>
                </c:pt>
                <c:pt idx="8">
                  <c:v>0.18940736213805731</c:v>
                </c:pt>
                <c:pt idx="9">
                  <c:v>0.11730902946604641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46-4CD2-8DC1-6536A684A64C}"/>
            </c:ext>
          </c:extLst>
        </c:ser>
        <c:ser>
          <c:idx val="7"/>
          <c:order val="7"/>
          <c:tx>
            <c:strRef>
              <c:f>Markowitz!$A$57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1.9740494889602129E-2</c:v>
                </c:pt>
                <c:pt idx="4">
                  <c:v>0</c:v>
                </c:pt>
                <c:pt idx="5">
                  <c:v>0</c:v>
                </c:pt>
                <c:pt idx="6">
                  <c:v>3.0118445207405899E-2</c:v>
                </c:pt>
                <c:pt idx="7">
                  <c:v>0</c:v>
                </c:pt>
                <c:pt idx="8">
                  <c:v>2.6633604106764963E-2</c:v>
                </c:pt>
                <c:pt idx="9">
                  <c:v>0.119472504506432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46-4CD2-8DC1-6536A684A64C}"/>
            </c:ext>
          </c:extLst>
        </c:ser>
        <c:ser>
          <c:idx val="8"/>
          <c:order val="8"/>
          <c:tx>
            <c:strRef>
              <c:f>Markowitz!$A$58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6.405830710701331E-2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46-4CD2-8DC1-6536A684A64C}"/>
            </c:ext>
          </c:extLst>
        </c:ser>
        <c:ser>
          <c:idx val="9"/>
          <c:order val="9"/>
          <c:tx>
            <c:strRef>
              <c:f>Markowitz!$A$59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Markowitz!$B$49:$K$49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Markowitz!$B$59:$K$59</c:f>
              <c:numCache>
                <c:formatCode>0.00%</c:formatCode>
                <c:ptCount val="10"/>
                <c:pt idx="0" formatCode="0.0%">
                  <c:v>0.28642925255253482</c:v>
                </c:pt>
                <c:pt idx="1">
                  <c:v>0.34807489839730427</c:v>
                </c:pt>
                <c:pt idx="2">
                  <c:v>0.15312223666403582</c:v>
                </c:pt>
                <c:pt idx="3">
                  <c:v>0.35839372278106635</c:v>
                </c:pt>
                <c:pt idx="4">
                  <c:v>0.32064713287083568</c:v>
                </c:pt>
                <c:pt idx="5">
                  <c:v>0.24372290931908017</c:v>
                </c:pt>
                <c:pt idx="6">
                  <c:v>8.2720427692286533E-2</c:v>
                </c:pt>
                <c:pt idx="7">
                  <c:v>0.21117209332038847</c:v>
                </c:pt>
                <c:pt idx="8">
                  <c:v>5.1628796391805308E-2</c:v>
                </c:pt>
                <c:pt idx="9">
                  <c:v>8.4556452737550719E-2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46-4CD2-8DC1-6536A684A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8304608"/>
        <c:axId val="538298704"/>
      </c:areaChart>
      <c:catAx>
        <c:axId val="538304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8298704"/>
        <c:crosses val="autoZero"/>
        <c:auto val="1"/>
        <c:lblAlgn val="ctr"/>
        <c:lblOffset val="100"/>
        <c:noMultiLvlLbl val="0"/>
      </c:catAx>
      <c:valAx>
        <c:axId val="5382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8304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minimum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Min'!$A$55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Min'!$B$55:$K$55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0.31925511394957284</c:v>
                </c:pt>
                <c:pt idx="2">
                  <c:v>0.2820406412950861</c:v>
                </c:pt>
                <c:pt idx="3">
                  <c:v>0.2826486312198086</c:v>
                </c:pt>
                <c:pt idx="4">
                  <c:v>0.47113165223541353</c:v>
                </c:pt>
                <c:pt idx="5">
                  <c:v>0.44809018216243601</c:v>
                </c:pt>
                <c:pt idx="6">
                  <c:v>0.44855815517822067</c:v>
                </c:pt>
                <c:pt idx="7">
                  <c:v>0.44594741541237892</c:v>
                </c:pt>
                <c:pt idx="8">
                  <c:v>0.38107912206831746</c:v>
                </c:pt>
                <c:pt idx="9">
                  <c:v>0.36118679289640032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5E-437C-9364-3EDFD890F451}"/>
            </c:ext>
          </c:extLst>
        </c:ser>
        <c:ser>
          <c:idx val="1"/>
          <c:order val="1"/>
          <c:tx>
            <c:strRef>
              <c:f>'Entropie Min'!$A$56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Min'!$B$56:$K$56</c:f>
              <c:numCache>
                <c:formatCode>0.00%</c:formatCode>
                <c:ptCount val="10"/>
                <c:pt idx="0" formatCode="0.0%">
                  <c:v>0.40292851309772143</c:v>
                </c:pt>
                <c:pt idx="1">
                  <c:v>0.05</c:v>
                </c:pt>
                <c:pt idx="2">
                  <c:v>0.17259486530291149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5E-437C-9364-3EDFD890F451}"/>
            </c:ext>
          </c:extLst>
        </c:ser>
        <c:ser>
          <c:idx val="2"/>
          <c:order val="2"/>
          <c:tx>
            <c:strRef>
              <c:f>'Entropie Min'!$A$57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Min'!$B$57:$K$57</c:f>
              <c:numCache>
                <c:formatCode>0.00%</c:formatCode>
                <c:ptCount val="10"/>
                <c:pt idx="0" formatCode="0.0%">
                  <c:v>0.19707136190227831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4.9999999999999996E-2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5E-437C-9364-3EDFD890F451}"/>
            </c:ext>
          </c:extLst>
        </c:ser>
        <c:ser>
          <c:idx val="3"/>
          <c:order val="3"/>
          <c:tx>
            <c:strRef>
              <c:f>'Entropie Min'!$A$58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Min'!$B$58:$K$58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8.1345138878197512E-2</c:v>
                </c:pt>
                <c:pt idx="4">
                  <c:v>9.2079781052967588E-2</c:v>
                </c:pt>
                <c:pt idx="5">
                  <c:v>0.05</c:v>
                </c:pt>
                <c:pt idx="6">
                  <c:v>0.05</c:v>
                </c:pt>
                <c:pt idx="7">
                  <c:v>0.12723055391591814</c:v>
                </c:pt>
                <c:pt idx="8">
                  <c:v>0.1864411783913916</c:v>
                </c:pt>
                <c:pt idx="9">
                  <c:v>0.17590182751269728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5E-437C-9364-3EDFD890F451}"/>
            </c:ext>
          </c:extLst>
        </c:ser>
        <c:ser>
          <c:idx val="4"/>
          <c:order val="4"/>
          <c:tx>
            <c:strRef>
              <c:f>'Entropie Min'!$A$59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Min'!$B$59:$K$59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5.9372047349792775E-2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5E-437C-9364-3EDFD890F451}"/>
            </c:ext>
          </c:extLst>
        </c:ser>
        <c:ser>
          <c:idx val="5"/>
          <c:order val="5"/>
          <c:tx>
            <c:strRef>
              <c:f>'Entropie Min'!$A$60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Min'!$B$60:$K$60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85E-437C-9364-3EDFD890F451}"/>
            </c:ext>
          </c:extLst>
        </c:ser>
        <c:ser>
          <c:idx val="6"/>
          <c:order val="6"/>
          <c:tx>
            <c:strRef>
              <c:f>'Entropie Min'!$A$61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Min'!$B$61:$K$61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8.3264536399097352E-2</c:v>
                </c:pt>
                <c:pt idx="4">
                  <c:v>0.05</c:v>
                </c:pt>
                <c:pt idx="5">
                  <c:v>0.05</c:v>
                </c:pt>
                <c:pt idx="6">
                  <c:v>0.15065510927633199</c:v>
                </c:pt>
                <c:pt idx="7">
                  <c:v>0.05</c:v>
                </c:pt>
                <c:pt idx="8">
                  <c:v>8.2479699509887386E-2</c:v>
                </c:pt>
                <c:pt idx="9">
                  <c:v>8.4079081876053702E-2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5E-437C-9364-3EDFD890F451}"/>
            </c:ext>
          </c:extLst>
        </c:ser>
        <c:ser>
          <c:idx val="7"/>
          <c:order val="7"/>
          <c:tx>
            <c:strRef>
              <c:f>'Entropie Min'!$A$62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Min'!$B$62:$K$62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0.15190981783757393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7.8832297714848565E-2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85E-437C-9364-3EDFD890F451}"/>
            </c:ext>
          </c:extLst>
        </c:ser>
        <c:ser>
          <c:idx val="8"/>
          <c:order val="8"/>
          <c:tx>
            <c:strRef>
              <c:f>'Entropie Min'!$A$63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Min'!$B$63:$K$63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7.4773158431047357E-2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5E-437C-9364-3EDFD890F451}"/>
            </c:ext>
          </c:extLst>
        </c:ser>
        <c:ser>
          <c:idx val="9"/>
          <c:order val="9"/>
          <c:tx>
            <c:strRef>
              <c:f>'Entropie Min'!$A$64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Min'!$B$64:$K$64</c:f>
              <c:numCache>
                <c:formatCode>0.00%</c:formatCode>
                <c:ptCount val="10"/>
                <c:pt idx="0" formatCode="0.0%">
                  <c:v>5.0000124999999999E-2</c:v>
                </c:pt>
                <c:pt idx="1">
                  <c:v>0.27137283870063439</c:v>
                </c:pt>
                <c:pt idx="2">
                  <c:v>0.19536449340200218</c:v>
                </c:pt>
                <c:pt idx="3">
                  <c:v>0.22796853508307427</c:v>
                </c:pt>
                <c:pt idx="4">
                  <c:v>8.6788566708379478E-2</c:v>
                </c:pt>
                <c:pt idx="5">
                  <c:v>5.000000000000001E-2</c:v>
                </c:pt>
                <c:pt idx="6">
                  <c:v>5.0786735537552044E-2</c:v>
                </c:pt>
                <c:pt idx="7">
                  <c:v>7.6822030665757782E-2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5E-437C-9364-3EDFD890F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771112"/>
        <c:axId val="585765864"/>
      </c:areaChart>
      <c:catAx>
        <c:axId val="585771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765864"/>
        <c:crosses val="autoZero"/>
        <c:auto val="1"/>
        <c:lblAlgn val="ctr"/>
        <c:lblOffset val="100"/>
        <c:noMultiLvlLbl val="0"/>
      </c:catAx>
      <c:valAx>
        <c:axId val="58576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5771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Max'!$A$53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Max'!$B$53:$K$53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0.24999999999999975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0.25000099999999997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41-4419-B8E8-FA319AC58725}"/>
            </c:ext>
          </c:extLst>
        </c:ser>
        <c:ser>
          <c:idx val="1"/>
          <c:order val="1"/>
          <c:tx>
            <c:strRef>
              <c:f>'Entropie Max'!$A$54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Max'!$B$54:$K$54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41-4419-B8E8-FA319AC58725}"/>
            </c:ext>
          </c:extLst>
        </c:ser>
        <c:ser>
          <c:idx val="2"/>
          <c:order val="2"/>
          <c:tx>
            <c:strRef>
              <c:f>'Entropie Max'!$A$55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Max'!$B$55:$K$55</c:f>
              <c:numCache>
                <c:formatCode>0.00%</c:formatCode>
                <c:ptCount val="10"/>
                <c:pt idx="0" formatCode="0.0%">
                  <c:v>0.16888833366333206</c:v>
                </c:pt>
                <c:pt idx="1">
                  <c:v>6.8637479849432373E-2</c:v>
                </c:pt>
                <c:pt idx="2">
                  <c:v>8.829853248783931E-2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6.4613240182892578E-2</c:v>
                </c:pt>
                <c:pt idx="7">
                  <c:v>5.2279470598336118E-2</c:v>
                </c:pt>
                <c:pt idx="8">
                  <c:v>5.4158223503409368E-2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41-4419-B8E8-FA319AC58725}"/>
            </c:ext>
          </c:extLst>
        </c:ser>
        <c:ser>
          <c:idx val="3"/>
          <c:order val="3"/>
          <c:tx>
            <c:strRef>
              <c:f>'Entropie Max'!$A$56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Max'!$B$56:$K$56</c:f>
              <c:numCache>
                <c:formatCode>0.00%</c:formatCode>
                <c:ptCount val="10"/>
                <c:pt idx="0" formatCode="0.0%">
                  <c:v>-9.9999999999991589E-7</c:v>
                </c:pt>
                <c:pt idx="1">
                  <c:v>0</c:v>
                </c:pt>
                <c:pt idx="2">
                  <c:v>0</c:v>
                </c:pt>
                <c:pt idx="3">
                  <c:v>0.14142710818803433</c:v>
                </c:pt>
                <c:pt idx="4">
                  <c:v>0.25</c:v>
                </c:pt>
                <c:pt idx="5">
                  <c:v>0.25</c:v>
                </c:pt>
                <c:pt idx="6">
                  <c:v>0.17192002965892658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41-4419-B8E8-FA319AC58725}"/>
            </c:ext>
          </c:extLst>
        </c:ser>
        <c:ser>
          <c:idx val="4"/>
          <c:order val="4"/>
          <c:tx>
            <c:strRef>
              <c:f>'Entropie Max'!$A$57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0.25</c:v>
                </c:pt>
                <c:pt idx="2">
                  <c:v>7.4413255887564977E-2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41-4419-B8E8-FA319AC58725}"/>
            </c:ext>
          </c:extLst>
        </c:ser>
        <c:ser>
          <c:idx val="5"/>
          <c:order val="5"/>
          <c:tx>
            <c:strRef>
              <c:f>'Entropie Max'!$A$58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41-4419-B8E8-FA319AC58725}"/>
            </c:ext>
          </c:extLst>
        </c:ser>
        <c:ser>
          <c:idx val="6"/>
          <c:order val="6"/>
          <c:tx>
            <c:strRef>
              <c:f>'Entropie Max'!$A$59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8.7288211624596074E-2</c:v>
                </c:pt>
                <c:pt idx="3">
                  <c:v>5.6308388125487496E-2</c:v>
                </c:pt>
                <c:pt idx="4">
                  <c:v>0.14313307917509371</c:v>
                </c:pt>
                <c:pt idx="5">
                  <c:v>7.9599879370309434E-2</c:v>
                </c:pt>
                <c:pt idx="6">
                  <c:v>0.13477525054560577</c:v>
                </c:pt>
                <c:pt idx="7">
                  <c:v>0.11724521446247813</c:v>
                </c:pt>
                <c:pt idx="8">
                  <c:v>0.21441403927052999</c:v>
                </c:pt>
                <c:pt idx="9">
                  <c:v>0.12412604133520364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41-4419-B8E8-FA319AC58725}"/>
            </c:ext>
          </c:extLst>
        </c:ser>
        <c:ser>
          <c:idx val="7"/>
          <c:order val="7"/>
          <c:tx>
            <c:strRef>
              <c:f>'Entropie Max'!$A$60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7.0606640297213336E-2</c:v>
                </c:pt>
                <c:pt idx="4">
                  <c:v>0.10686692082490644</c:v>
                </c:pt>
                <c:pt idx="5">
                  <c:v>0.17040012062969057</c:v>
                </c:pt>
                <c:pt idx="6">
                  <c:v>0.1286914796125749</c:v>
                </c:pt>
                <c:pt idx="7">
                  <c:v>8.0475314939185791E-2</c:v>
                </c:pt>
                <c:pt idx="8">
                  <c:v>9.0306039198375085E-2</c:v>
                </c:pt>
                <c:pt idx="9">
                  <c:v>0.19218442209113282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41-4419-B8E8-FA319AC58725}"/>
            </c:ext>
          </c:extLst>
        </c:ser>
        <c:ser>
          <c:idx val="8"/>
          <c:order val="8"/>
          <c:tx>
            <c:strRef>
              <c:f>'Entropie Max'!$A$61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Max'!$B$61:$K$61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0.18136252015056767</c:v>
                </c:pt>
                <c:pt idx="2">
                  <c:v>0</c:v>
                </c:pt>
                <c:pt idx="3">
                  <c:v>0.23165786338926483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41-4419-B8E8-FA319AC58725}"/>
            </c:ext>
          </c:extLst>
        </c:ser>
        <c:ser>
          <c:idx val="9"/>
          <c:order val="9"/>
          <c:tx>
            <c:strRef>
              <c:f>'Entropie Max'!$A$62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Max'!$B$62:$K$62</c:f>
              <c:numCache>
                <c:formatCode>0.00%</c:formatCode>
                <c:ptCount val="10"/>
                <c:pt idx="0" formatCode="0.0%">
                  <c:v>8.1112666336668013E-2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0.14112169802768568</c:v>
                </c:pt>
                <c:pt idx="9">
                  <c:v>0.18368853657366363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41-4419-B8E8-FA319AC58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234424"/>
        <c:axId val="539231472"/>
      </c:areaChart>
      <c:catAx>
        <c:axId val="539234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9231472"/>
        <c:crosses val="autoZero"/>
        <c:auto val="1"/>
        <c:lblAlgn val="ctr"/>
        <c:lblOffset val="100"/>
        <c:noMultiLvlLbl val="0"/>
      </c:catAx>
      <c:valAx>
        <c:axId val="539231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39234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'Critère Shannon'!$A$54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Shannon'!$B$54:$K$54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0.80622585159470039</c:v>
                </c:pt>
                <c:pt idx="2">
                  <c:v>0.53259023829144325</c:v>
                </c:pt>
                <c:pt idx="3">
                  <c:v>0.18149789041016035</c:v>
                </c:pt>
                <c:pt idx="4">
                  <c:v>0.23386639120926458</c:v>
                </c:pt>
                <c:pt idx="5">
                  <c:v>0.44139970229559933</c:v>
                </c:pt>
                <c:pt idx="6">
                  <c:v>7.1419353443160929E-2</c:v>
                </c:pt>
                <c:pt idx="7">
                  <c:v>7.3311599668661909E-2</c:v>
                </c:pt>
                <c:pt idx="8">
                  <c:v>9.7946274650194412E-2</c:v>
                </c:pt>
                <c:pt idx="9">
                  <c:v>0.13424483914218768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1E-43B6-950B-050802C07A7F}"/>
            </c:ext>
          </c:extLst>
        </c:ser>
        <c:ser>
          <c:idx val="1"/>
          <c:order val="1"/>
          <c:tx>
            <c:strRef>
              <c:f>'Critère Shannon'!$A$55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Shannon'!$B$55:$K$55</c:f>
              <c:numCache>
                <c:formatCode>0.00%</c:formatCode>
                <c:ptCount val="10"/>
                <c:pt idx="0" formatCode="0.0%">
                  <c:v>0.98156383849457307</c:v>
                </c:pt>
                <c:pt idx="1">
                  <c:v>1.7794372878777928E-2</c:v>
                </c:pt>
                <c:pt idx="2">
                  <c:v>0.10792992501813678</c:v>
                </c:pt>
                <c:pt idx="3">
                  <c:v>6.4707782800736358E-2</c:v>
                </c:pt>
                <c:pt idx="4">
                  <c:v>5.5672412658278679E-2</c:v>
                </c:pt>
                <c:pt idx="5">
                  <c:v>3.1432875029026038E-2</c:v>
                </c:pt>
                <c:pt idx="6">
                  <c:v>0.14463518960597549</c:v>
                </c:pt>
                <c:pt idx="7">
                  <c:v>0.13729449505197802</c:v>
                </c:pt>
                <c:pt idx="8">
                  <c:v>0.10082367643143023</c:v>
                </c:pt>
                <c:pt idx="9">
                  <c:v>7.6268614687869191E-2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1E-43B6-950B-050802C07A7F}"/>
            </c:ext>
          </c:extLst>
        </c:ser>
        <c:ser>
          <c:idx val="2"/>
          <c:order val="2"/>
          <c:tx>
            <c:strRef>
              <c:f>'Critère Shannon'!$A$56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Shannon'!$B$56:$K$56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0.19041721711998644</c:v>
                </c:pt>
                <c:pt idx="3">
                  <c:v>9.0509422129162867E-2</c:v>
                </c:pt>
                <c:pt idx="4">
                  <c:v>1.618150154266047E-2</c:v>
                </c:pt>
                <c:pt idx="5">
                  <c:v>3.2626114573018053E-4</c:v>
                </c:pt>
                <c:pt idx="6">
                  <c:v>4.9212348251591632E-2</c:v>
                </c:pt>
                <c:pt idx="7">
                  <c:v>5.8827586809059806E-2</c:v>
                </c:pt>
                <c:pt idx="8">
                  <c:v>9.7041584810069442E-2</c:v>
                </c:pt>
                <c:pt idx="9">
                  <c:v>0.1108184588387596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1E-43B6-950B-050802C07A7F}"/>
            </c:ext>
          </c:extLst>
        </c:ser>
        <c:ser>
          <c:idx val="3"/>
          <c:order val="3"/>
          <c:tx>
            <c:strRef>
              <c:f>'Critère Shannon'!$A$57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Shannon'!$B$57:$K$57</c:f>
              <c:numCache>
                <c:formatCode>0.00%</c:formatCode>
                <c:ptCount val="10"/>
                <c:pt idx="0" formatCode="0.0%">
                  <c:v>1.8436161505426839E-2</c:v>
                </c:pt>
                <c:pt idx="1">
                  <c:v>7.6567576871080535E-4</c:v>
                </c:pt>
                <c:pt idx="2">
                  <c:v>7.407363201646219E-5</c:v>
                </c:pt>
                <c:pt idx="3">
                  <c:v>0.16917218015591312</c:v>
                </c:pt>
                <c:pt idx="4">
                  <c:v>0.23694291705981135</c:v>
                </c:pt>
                <c:pt idx="5">
                  <c:v>0.17015610391518246</c:v>
                </c:pt>
                <c:pt idx="6">
                  <c:v>0.10622193427639741</c:v>
                </c:pt>
                <c:pt idx="7">
                  <c:v>7.1003408812090357E-2</c:v>
                </c:pt>
                <c:pt idx="8">
                  <c:v>9.5973105980241502E-2</c:v>
                </c:pt>
                <c:pt idx="9">
                  <c:v>0.18445029229971063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1E-43B6-950B-050802C07A7F}"/>
            </c:ext>
          </c:extLst>
        </c:ser>
        <c:ser>
          <c:idx val="4"/>
          <c:order val="4"/>
          <c:tx>
            <c:strRef>
              <c:f>'Critère Shannon'!$A$58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4.8984406116171247E-2</c:v>
                </c:pt>
                <c:pt idx="2">
                  <c:v>2.3240796390420322E-2</c:v>
                </c:pt>
                <c:pt idx="3">
                  <c:v>4.4677565229736149E-2</c:v>
                </c:pt>
                <c:pt idx="4">
                  <c:v>5.1260141781414872E-2</c:v>
                </c:pt>
                <c:pt idx="5">
                  <c:v>2.8763961938660088E-2</c:v>
                </c:pt>
                <c:pt idx="6">
                  <c:v>0.12178577141815562</c:v>
                </c:pt>
                <c:pt idx="7">
                  <c:v>0.12795168663287168</c:v>
                </c:pt>
                <c:pt idx="8">
                  <c:v>0.10044296672656328</c:v>
                </c:pt>
                <c:pt idx="9">
                  <c:v>9.1206797900955261E-2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1E-43B6-950B-050802C07A7F}"/>
            </c:ext>
          </c:extLst>
        </c:ser>
        <c:ser>
          <c:idx val="5"/>
          <c:order val="5"/>
          <c:tx>
            <c:strRef>
              <c:f>'Critère Shannon'!$A$59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1.0840187425398475E-4</c:v>
                </c:pt>
                <c:pt idx="2">
                  <c:v>9.1022435129507178E-7</c:v>
                </c:pt>
                <c:pt idx="3">
                  <c:v>3.4348129732637103E-3</c:v>
                </c:pt>
                <c:pt idx="4">
                  <c:v>7.006084800977707E-3</c:v>
                </c:pt>
                <c:pt idx="5">
                  <c:v>5.3788096400334256E-3</c:v>
                </c:pt>
                <c:pt idx="6">
                  <c:v>0.16016281333769536</c:v>
                </c:pt>
                <c:pt idx="7">
                  <c:v>0.16525978476198197</c:v>
                </c:pt>
                <c:pt idx="8">
                  <c:v>0.10146736959886551</c:v>
                </c:pt>
                <c:pt idx="9">
                  <c:v>6.9088296477064493E-2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1E-43B6-950B-050802C07A7F}"/>
            </c:ext>
          </c:extLst>
        </c:ser>
        <c:ser>
          <c:idx val="6"/>
          <c:order val="6"/>
          <c:tx>
            <c:strRef>
              <c:f>'Critère Shannon'!$A$60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2.3103095912481119E-2</c:v>
                </c:pt>
                <c:pt idx="2">
                  <c:v>4.6725384671327981E-3</c:v>
                </c:pt>
                <c:pt idx="3">
                  <c:v>5.0567115074133272E-2</c:v>
                </c:pt>
                <c:pt idx="4">
                  <c:v>5.0234300636341989E-2</c:v>
                </c:pt>
                <c:pt idx="5">
                  <c:v>4.1780107516919338E-2</c:v>
                </c:pt>
                <c:pt idx="6">
                  <c:v>0.1287447063708847</c:v>
                </c:pt>
                <c:pt idx="7">
                  <c:v>0.1374371218911084</c:v>
                </c:pt>
                <c:pt idx="8">
                  <c:v>0.10045749742537573</c:v>
                </c:pt>
                <c:pt idx="9">
                  <c:v>8.5101463292982321E-2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1E-43B6-950B-050802C07A7F}"/>
            </c:ext>
          </c:extLst>
        </c:ser>
        <c:ser>
          <c:idx val="7"/>
          <c:order val="7"/>
          <c:tx>
            <c:strRef>
              <c:f>'Critère Shannon'!$A$61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Shannon'!$B$61:$K$61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2.3822548518540061E-3</c:v>
                </c:pt>
                <c:pt idx="2">
                  <c:v>1.7253374886638456E-2</c:v>
                </c:pt>
                <c:pt idx="3">
                  <c:v>0.17067836997042718</c:v>
                </c:pt>
                <c:pt idx="4">
                  <c:v>0.1502159237304613</c:v>
                </c:pt>
                <c:pt idx="5">
                  <c:v>0.1083268045880556</c:v>
                </c:pt>
                <c:pt idx="6">
                  <c:v>9.8737445581148206E-2</c:v>
                </c:pt>
                <c:pt idx="7">
                  <c:v>0.11320157289512955</c:v>
                </c:pt>
                <c:pt idx="8">
                  <c:v>9.9846565319699765E-2</c:v>
                </c:pt>
                <c:pt idx="9">
                  <c:v>0.12941752237886614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1E-43B6-950B-050802C07A7F}"/>
            </c:ext>
          </c:extLst>
        </c:ser>
        <c:ser>
          <c:idx val="8"/>
          <c:order val="8"/>
          <c:tx>
            <c:strRef>
              <c:f>'Critère Shannon'!$A$62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Shannon'!$B$62:$K$62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2.6273770904821289E-2</c:v>
                </c:pt>
                <c:pt idx="2">
                  <c:v>3.7421492401125632E-3</c:v>
                </c:pt>
                <c:pt idx="3">
                  <c:v>0.11425526592572677</c:v>
                </c:pt>
                <c:pt idx="4">
                  <c:v>4.0472212840788842E-2</c:v>
                </c:pt>
                <c:pt idx="5">
                  <c:v>3.6800774052363921E-4</c:v>
                </c:pt>
                <c:pt idx="6">
                  <c:v>-2.0924593402252347E-7</c:v>
                </c:pt>
                <c:pt idx="7">
                  <c:v>-2.245469273462252E-7</c:v>
                </c:pt>
                <c:pt idx="8">
                  <c:v>0.10555326393224085</c:v>
                </c:pt>
                <c:pt idx="9">
                  <c:v>2.7601876712559929E-2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1E-43B6-950B-050802C07A7F}"/>
            </c:ext>
          </c:extLst>
        </c:ser>
        <c:ser>
          <c:idx val="9"/>
          <c:order val="9"/>
          <c:tx>
            <c:strRef>
              <c:f>'Critère Shannon'!$A$63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'Critère Shannon'!$B$53:$K$53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'Critère Shannon'!$B$63:$K$63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7.4362170098229791E-2</c:v>
                </c:pt>
                <c:pt idx="2">
                  <c:v>0.12007877672976182</c:v>
                </c:pt>
                <c:pt idx="3">
                  <c:v>0.11049959209530757</c:v>
                </c:pt>
                <c:pt idx="4">
                  <c:v>0.15814811105446752</c:v>
                </c:pt>
                <c:pt idx="5">
                  <c:v>0.17206735169272236</c:v>
                </c:pt>
                <c:pt idx="6">
                  <c:v>0.11908064438425607</c:v>
                </c:pt>
                <c:pt idx="7">
                  <c:v>0.11571296728268728</c:v>
                </c:pt>
                <c:pt idx="8">
                  <c:v>0.10044769731039034</c:v>
                </c:pt>
                <c:pt idx="9">
                  <c:v>9.1801838269044797E-2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1E-43B6-950B-050802C07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148816"/>
        <c:axId val="550141928"/>
      </c:areaChart>
      <c:catAx>
        <c:axId val="550148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141928"/>
        <c:crosses val="autoZero"/>
        <c:auto val="1"/>
        <c:lblAlgn val="ctr"/>
        <c:lblOffset val="100"/>
        <c:noMultiLvlLbl val="0"/>
      </c:catAx>
      <c:valAx>
        <c:axId val="55014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148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Most diversified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MDP!$A$55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MDP!$B$55:$K$55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0.66194125448879715</c:v>
                </c:pt>
                <c:pt idx="2">
                  <c:v>0.54003531199152788</c:v>
                </c:pt>
                <c:pt idx="3">
                  <c:v>0.17711883133854728</c:v>
                </c:pt>
                <c:pt idx="4">
                  <c:v>0.2802339754374415</c:v>
                </c:pt>
                <c:pt idx="5">
                  <c:v>0.45575370168831975</c:v>
                </c:pt>
                <c:pt idx="6">
                  <c:v>0</c:v>
                </c:pt>
                <c:pt idx="7">
                  <c:v>5.5636363029212724E-2</c:v>
                </c:pt>
                <c:pt idx="8">
                  <c:v>0.12839631810118352</c:v>
                </c:pt>
                <c:pt idx="9">
                  <c:v>3.0798531545561773E-2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75-4C3F-A04F-039574639B25}"/>
            </c:ext>
          </c:extLst>
        </c:ser>
        <c:ser>
          <c:idx val="1"/>
          <c:order val="1"/>
          <c:tx>
            <c:strRef>
              <c:f>MDP!$A$56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MDP!$B$56:$K$56</c:f>
              <c:numCache>
                <c:formatCode>0.00%</c:formatCode>
                <c:ptCount val="10"/>
                <c:pt idx="0" formatCode="0.0%">
                  <c:v>0.95330966489979396</c:v>
                </c:pt>
                <c:pt idx="1">
                  <c:v>0</c:v>
                </c:pt>
                <c:pt idx="2">
                  <c:v>0.24498921236831706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9.1639957342381714E-2</c:v>
                </c:pt>
                <c:pt idx="7">
                  <c:v>0.10065791198454235</c:v>
                </c:pt>
                <c:pt idx="8">
                  <c:v>4.9602609034849143E-2</c:v>
                </c:pt>
                <c:pt idx="9">
                  <c:v>9.6478415006710908E-2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75-4C3F-A04F-039574639B25}"/>
            </c:ext>
          </c:extLst>
        </c:ser>
        <c:ser>
          <c:idx val="2"/>
          <c:order val="2"/>
          <c:tx>
            <c:strRef>
              <c:f>MDP!$A$57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7.3832861340399042E-2</c:v>
                </c:pt>
                <c:pt idx="3">
                  <c:v>6.8153092282033992E-2</c:v>
                </c:pt>
                <c:pt idx="4">
                  <c:v>2.1134695882464832E-2</c:v>
                </c:pt>
                <c:pt idx="5">
                  <c:v>0</c:v>
                </c:pt>
                <c:pt idx="6">
                  <c:v>7.5319829397714894E-2</c:v>
                </c:pt>
                <c:pt idx="7">
                  <c:v>6.0950779658372943E-2</c:v>
                </c:pt>
                <c:pt idx="8">
                  <c:v>7.9064942421674347E-2</c:v>
                </c:pt>
                <c:pt idx="9">
                  <c:v>6.1404964559682695E-2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75-4C3F-A04F-039574639B25}"/>
            </c:ext>
          </c:extLst>
        </c:ser>
        <c:ser>
          <c:idx val="3"/>
          <c:order val="3"/>
          <c:tx>
            <c:strRef>
              <c:f>MDP!$A$58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0.27222499958955171</c:v>
                </c:pt>
                <c:pt idx="4">
                  <c:v>0.25953403669277947</c:v>
                </c:pt>
                <c:pt idx="5">
                  <c:v>0.20323385460347668</c:v>
                </c:pt>
                <c:pt idx="6">
                  <c:v>0.27191554500595128</c:v>
                </c:pt>
                <c:pt idx="7">
                  <c:v>0.20170875944818509</c:v>
                </c:pt>
                <c:pt idx="8">
                  <c:v>0.24827555642945187</c:v>
                </c:pt>
                <c:pt idx="9">
                  <c:v>0.18610286659599184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75-4C3F-A04F-039574639B25}"/>
            </c:ext>
          </c:extLst>
        </c:ser>
        <c:ser>
          <c:idx val="4"/>
          <c:order val="4"/>
          <c:tx>
            <c:strRef>
              <c:f>MDP!$A$59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6.4768031548670085E-2</c:v>
                </c:pt>
                <c:pt idx="2">
                  <c:v>1.0834323091241792E-3</c:v>
                </c:pt>
                <c:pt idx="3">
                  <c:v>0.14732755720515117</c:v>
                </c:pt>
                <c:pt idx="4">
                  <c:v>9.7233337056402441E-2</c:v>
                </c:pt>
                <c:pt idx="5">
                  <c:v>6.8226493139000848E-3</c:v>
                </c:pt>
                <c:pt idx="6">
                  <c:v>9.582001518721657E-2</c:v>
                </c:pt>
                <c:pt idx="7">
                  <c:v>8.1230762430333572E-2</c:v>
                </c:pt>
                <c:pt idx="8">
                  <c:v>0.13314146067454516</c:v>
                </c:pt>
                <c:pt idx="9">
                  <c:v>8.3840460040485856E-2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75-4C3F-A04F-039574639B25}"/>
            </c:ext>
          </c:extLst>
        </c:ser>
        <c:ser>
          <c:idx val="5"/>
          <c:order val="5"/>
          <c:tx>
            <c:strRef>
              <c:f>MDP!$A$60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1.6749826829476674E-2</c:v>
                </c:pt>
                <c:pt idx="4">
                  <c:v>4.9881370409453701E-2</c:v>
                </c:pt>
                <c:pt idx="5">
                  <c:v>4.8470223595916885E-2</c:v>
                </c:pt>
                <c:pt idx="6">
                  <c:v>0.10028735875149139</c:v>
                </c:pt>
                <c:pt idx="7">
                  <c:v>9.7439418791202534E-2</c:v>
                </c:pt>
                <c:pt idx="8">
                  <c:v>0.12043101008464147</c:v>
                </c:pt>
                <c:pt idx="9">
                  <c:v>0.10269234782912001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475-4C3F-A04F-039574639B25}"/>
            </c:ext>
          </c:extLst>
        </c:ser>
        <c:ser>
          <c:idx val="6"/>
          <c:order val="6"/>
          <c:tx>
            <c:strRef>
              <c:f>MDP!$A$61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MDP!$B$61:$K$61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0.13585515434792303</c:v>
                </c:pt>
                <c:pt idx="7">
                  <c:v>0.15282703406854525</c:v>
                </c:pt>
                <c:pt idx="8">
                  <c:v>3.1951372367074557E-2</c:v>
                </c:pt>
                <c:pt idx="9">
                  <c:v>0.17020975984863521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75-4C3F-A04F-039574639B25}"/>
            </c:ext>
          </c:extLst>
        </c:ser>
        <c:ser>
          <c:idx val="7"/>
          <c:order val="7"/>
          <c:tx>
            <c:strRef>
              <c:f>MDP!$A$62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MDP!$B$62:$K$62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2.1279741021736347E-2</c:v>
                </c:pt>
                <c:pt idx="3">
                  <c:v>0.21569519083057032</c:v>
                </c:pt>
                <c:pt idx="4">
                  <c:v>0.17841627563778883</c:v>
                </c:pt>
                <c:pt idx="5">
                  <c:v>0.15144870826117582</c:v>
                </c:pt>
                <c:pt idx="6">
                  <c:v>0.13680999723502102</c:v>
                </c:pt>
                <c:pt idx="7">
                  <c:v>0.11678516404051499</c:v>
                </c:pt>
                <c:pt idx="8">
                  <c:v>0.16307486604488994</c:v>
                </c:pt>
                <c:pt idx="9">
                  <c:v>0.11601547228027158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75-4C3F-A04F-039574639B25}"/>
            </c:ext>
          </c:extLst>
        </c:ser>
        <c:ser>
          <c:idx val="8"/>
          <c:order val="8"/>
          <c:tx>
            <c:strRef>
              <c:f>MDP!$A$63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MDP!$B$63:$K$63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9.1658587138344363E-2</c:v>
                </c:pt>
                <c:pt idx="4">
                  <c:v>0</c:v>
                </c:pt>
                <c:pt idx="5">
                  <c:v>0</c:v>
                </c:pt>
                <c:pt idx="6">
                  <c:v>9.2352139145615922E-2</c:v>
                </c:pt>
                <c:pt idx="7">
                  <c:v>0.11612862445182973</c:v>
                </c:pt>
                <c:pt idx="8">
                  <c:v>4.2352081191595531E-2</c:v>
                </c:pt>
                <c:pt idx="9">
                  <c:v>0.10838572646144387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75-4C3F-A04F-039574639B25}"/>
            </c:ext>
          </c:extLst>
        </c:ser>
        <c:ser>
          <c:idx val="9"/>
          <c:order val="9"/>
          <c:tx>
            <c:strRef>
              <c:f>MDP!$A$64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MDP!$B$54:$K$54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MDP!$B$64:$K$64</c:f>
              <c:numCache>
                <c:formatCode>0.00%</c:formatCode>
                <c:ptCount val="10"/>
                <c:pt idx="0" formatCode="0.0%">
                  <c:v>4.6690335100206176E-2</c:v>
                </c:pt>
                <c:pt idx="1">
                  <c:v>0.27329071396253274</c:v>
                </c:pt>
                <c:pt idx="2">
                  <c:v>0.11877944096889557</c:v>
                </c:pt>
                <c:pt idx="3">
                  <c:v>1.1071915415918215E-2</c:v>
                </c:pt>
                <c:pt idx="4">
                  <c:v>0.11356630571487308</c:v>
                </c:pt>
                <c:pt idx="5">
                  <c:v>0.13427086330824023</c:v>
                </c:pt>
                <c:pt idx="6">
                  <c:v>0</c:v>
                </c:pt>
                <c:pt idx="7">
                  <c:v>1.6635181339546039E-2</c:v>
                </c:pt>
                <c:pt idx="8">
                  <c:v>3.7097815557379193E-3</c:v>
                </c:pt>
                <c:pt idx="9">
                  <c:v>4.4071455832096151E-2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75-4C3F-A04F-039574639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56672"/>
        <c:axId val="550649456"/>
      </c:areaChart>
      <c:catAx>
        <c:axId val="55065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49456"/>
        <c:crosses val="autoZero"/>
        <c:auto val="1"/>
        <c:lblAlgn val="ctr"/>
        <c:lblOffset val="100"/>
        <c:noMultiLvlLbl val="0"/>
      </c:catAx>
      <c:valAx>
        <c:axId val="55064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506566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'Gamma 8'!$A$30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8'!$B$30:$K$30</c:f>
              <c:numCache>
                <c:formatCode>0.00%</c:formatCode>
                <c:ptCount val="10"/>
                <c:pt idx="0" formatCode="0.0%">
                  <c:v>4.535542317462349E-3</c:v>
                </c:pt>
                <c:pt idx="1">
                  <c:v>0.61730646392653621</c:v>
                </c:pt>
                <c:pt idx="2">
                  <c:v>0.54754830855884118</c:v>
                </c:pt>
                <c:pt idx="3">
                  <c:v>0.19351468577707709</c:v>
                </c:pt>
                <c:pt idx="4">
                  <c:v>0.2452574108917637</c:v>
                </c:pt>
                <c:pt idx="5">
                  <c:v>0.44408412474531389</c:v>
                </c:pt>
                <c:pt idx="6">
                  <c:v>0.18301504919327685</c:v>
                </c:pt>
                <c:pt idx="7">
                  <c:v>9.2071749930292449E-2</c:v>
                </c:pt>
                <c:pt idx="8">
                  <c:v>0.15587805059826121</c:v>
                </c:pt>
                <c:pt idx="9">
                  <c:v>0.15189817798755917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CF-4810-8431-413947F8465E}"/>
            </c:ext>
          </c:extLst>
        </c:ser>
        <c:ser>
          <c:idx val="1"/>
          <c:order val="1"/>
          <c:tx>
            <c:strRef>
              <c:f>'Gamma 8'!$A$31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8'!$B$31:$K$31</c:f>
              <c:numCache>
                <c:formatCode>0.00%</c:formatCode>
                <c:ptCount val="10"/>
                <c:pt idx="0" formatCode="0.0%">
                  <c:v>0.67695426945966974</c:v>
                </c:pt>
                <c:pt idx="1">
                  <c:v>1.895449052432303E-2</c:v>
                </c:pt>
                <c:pt idx="2">
                  <c:v>0.12291968405193202</c:v>
                </c:pt>
                <c:pt idx="3">
                  <c:v>6.7225084019038844E-2</c:v>
                </c:pt>
                <c:pt idx="4">
                  <c:v>5.7984025935014498E-2</c:v>
                </c:pt>
                <c:pt idx="5">
                  <c:v>3.2458654613072763E-2</c:v>
                </c:pt>
                <c:pt idx="6">
                  <c:v>9.7944151589845665E-2</c:v>
                </c:pt>
                <c:pt idx="7">
                  <c:v>0.1356471813788902</c:v>
                </c:pt>
                <c:pt idx="8">
                  <c:v>-1.1119935659206749E-7</c:v>
                </c:pt>
                <c:pt idx="9">
                  <c:v>7.2736067490513034E-2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CF-4810-8431-413947F8465E}"/>
            </c:ext>
          </c:extLst>
        </c:ser>
        <c:ser>
          <c:idx val="2"/>
          <c:order val="2"/>
          <c:tx>
            <c:strRef>
              <c:f>'Gamma 8'!$A$32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1.2225625761945865E-4</c:v>
                </c:pt>
                <c:pt idx="2">
                  <c:v>0.14654921877165281</c:v>
                </c:pt>
                <c:pt idx="3">
                  <c:v>7.3747878085993243E-2</c:v>
                </c:pt>
                <c:pt idx="4">
                  <c:v>1.4009781686542168E-2</c:v>
                </c:pt>
                <c:pt idx="5">
                  <c:v>2.1307377858872573E-4</c:v>
                </c:pt>
                <c:pt idx="6">
                  <c:v>0.12022441523836437</c:v>
                </c:pt>
                <c:pt idx="7">
                  <c:v>5.4844629662002965E-2</c:v>
                </c:pt>
                <c:pt idx="8">
                  <c:v>0.10461687767488023</c:v>
                </c:pt>
                <c:pt idx="9">
                  <c:v>7.7020916014656701E-2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CF-4810-8431-413947F8465E}"/>
            </c:ext>
          </c:extLst>
        </c:ser>
        <c:ser>
          <c:idx val="3"/>
          <c:order val="3"/>
          <c:tx>
            <c:strRef>
              <c:f>'Gamma 8'!$A$33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7.5568242086526173E-4</c:v>
                </c:pt>
                <c:pt idx="2">
                  <c:v>6.5145797943082053E-5</c:v>
                </c:pt>
                <c:pt idx="3">
                  <c:v>0.1687953704625379</c:v>
                </c:pt>
                <c:pt idx="4">
                  <c:v>0.22376503179263338</c:v>
                </c:pt>
                <c:pt idx="5">
                  <c:v>0.16106325183485901</c:v>
                </c:pt>
                <c:pt idx="6">
                  <c:v>0.13051763670631078</c:v>
                </c:pt>
                <c:pt idx="7">
                  <c:v>9.0805834982772282E-2</c:v>
                </c:pt>
                <c:pt idx="8">
                  <c:v>0.2060148720409995</c:v>
                </c:pt>
                <c:pt idx="9">
                  <c:v>0.21313530501809816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CF-4810-8431-413947F8465E}"/>
            </c:ext>
          </c:extLst>
        </c:ser>
        <c:ser>
          <c:idx val="4"/>
          <c:order val="4"/>
          <c:tx>
            <c:strRef>
              <c:f>'Gamma 8'!$A$34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8'!$B$34:$K$34</c:f>
              <c:numCache>
                <c:formatCode>0.00%</c:formatCode>
                <c:ptCount val="10"/>
                <c:pt idx="0" formatCode="0.0%">
                  <c:v>1.735525121232198E-4</c:v>
                </c:pt>
                <c:pt idx="1">
                  <c:v>7.9483739174354001E-2</c:v>
                </c:pt>
                <c:pt idx="2">
                  <c:v>2.3517515699328594E-2</c:v>
                </c:pt>
                <c:pt idx="3">
                  <c:v>4.4624587379033978E-2</c:v>
                </c:pt>
                <c:pt idx="4">
                  <c:v>5.1004127023655824E-2</c:v>
                </c:pt>
                <c:pt idx="5">
                  <c:v>2.8904953534299414E-2</c:v>
                </c:pt>
                <c:pt idx="6">
                  <c:v>0.10994834804738855</c:v>
                </c:pt>
                <c:pt idx="7">
                  <c:v>0.12314074080111234</c:v>
                </c:pt>
                <c:pt idx="8">
                  <c:v>9.9203636626580896E-2</c:v>
                </c:pt>
                <c:pt idx="9">
                  <c:v>9.0322778386962205E-2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CF-4810-8431-413947F8465E}"/>
            </c:ext>
          </c:extLst>
        </c:ser>
        <c:ser>
          <c:idx val="5"/>
          <c:order val="5"/>
          <c:tx>
            <c:strRef>
              <c:f>'Gamma 8'!$A$35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1.245485457711729E-4</c:v>
                </c:pt>
                <c:pt idx="2">
                  <c:v>0</c:v>
                </c:pt>
                <c:pt idx="3">
                  <c:v>2.8789221386925287E-3</c:v>
                </c:pt>
                <c:pt idx="4">
                  <c:v>6.3970773709609843E-3</c:v>
                </c:pt>
                <c:pt idx="5">
                  <c:v>5.2410120074519529E-3</c:v>
                </c:pt>
                <c:pt idx="6">
                  <c:v>-1.2146663010917476E-7</c:v>
                </c:pt>
                <c:pt idx="7">
                  <c:v>0.12968851914062951</c:v>
                </c:pt>
                <c:pt idx="8">
                  <c:v>7.9307504500239948E-2</c:v>
                </c:pt>
                <c:pt idx="9">
                  <c:v>5.9450757735893991E-2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1CF-4810-8431-413947F8465E}"/>
            </c:ext>
          </c:extLst>
        </c:ser>
        <c:ser>
          <c:idx val="6"/>
          <c:order val="6"/>
          <c:tx>
            <c:strRef>
              <c:f>'Gamma 8'!$A$36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8'!$B$36:$K$36</c:f>
              <c:numCache>
                <c:formatCode>0.00%</c:formatCode>
                <c:ptCount val="10"/>
                <c:pt idx="0" formatCode="0.0%">
                  <c:v>1.7626443651684958E-3</c:v>
                </c:pt>
                <c:pt idx="1">
                  <c:v>2.9350743364882151E-2</c:v>
                </c:pt>
                <c:pt idx="2">
                  <c:v>5.1703812677360243E-3</c:v>
                </c:pt>
                <c:pt idx="3">
                  <c:v>5.4980648110528357E-2</c:v>
                </c:pt>
                <c:pt idx="4">
                  <c:v>5.3806756342276614E-2</c:v>
                </c:pt>
                <c:pt idx="5">
                  <c:v>4.4967682099547247E-2</c:v>
                </c:pt>
                <c:pt idx="6">
                  <c:v>0.11246830214260284</c:v>
                </c:pt>
                <c:pt idx="7">
                  <c:v>0.1389854547800424</c:v>
                </c:pt>
                <c:pt idx="8">
                  <c:v>0.10353744133020204</c:v>
                </c:pt>
                <c:pt idx="9">
                  <c:v>8.6578526504155012E-2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CF-4810-8431-413947F8465E}"/>
            </c:ext>
          </c:extLst>
        </c:ser>
        <c:ser>
          <c:idx val="7"/>
          <c:order val="7"/>
          <c:tx>
            <c:strRef>
              <c:f>'Gamma 8'!$A$37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8'!$B$37:$K$37</c:f>
              <c:numCache>
                <c:formatCode>0.00%</c:formatCode>
                <c:ptCount val="10"/>
                <c:pt idx="0" formatCode="0.0%">
                  <c:v>2.007895734412778E-5</c:v>
                </c:pt>
                <c:pt idx="1">
                  <c:v>1.9921248808158609E-3</c:v>
                </c:pt>
                <c:pt idx="2">
                  <c:v>1.6317142930799527E-2</c:v>
                </c:pt>
                <c:pt idx="3">
                  <c:v>0.15570968567590993</c:v>
                </c:pt>
                <c:pt idx="4">
                  <c:v>0.13861960817990807</c:v>
                </c:pt>
                <c:pt idx="5">
                  <c:v>0.10262370926241231</c:v>
                </c:pt>
                <c:pt idx="6">
                  <c:v>0.12750548518590352</c:v>
                </c:pt>
                <c:pt idx="7">
                  <c:v>0.11064792343718649</c:v>
                </c:pt>
                <c:pt idx="8">
                  <c:v>0.10681393561172775</c:v>
                </c:pt>
                <c:pt idx="9">
                  <c:v>0.13718423261182688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CF-4810-8431-413947F8465E}"/>
            </c:ext>
          </c:extLst>
        </c:ser>
        <c:ser>
          <c:idx val="8"/>
          <c:order val="8"/>
          <c:tx>
            <c:strRef>
              <c:f>'Gamma 8'!$A$38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8'!$B$38:$K$38</c:f>
              <c:numCache>
                <c:formatCode>0.00%</c:formatCode>
                <c:ptCount val="10"/>
                <c:pt idx="0" formatCode="0.0%">
                  <c:v>0.12940023911370097</c:v>
                </c:pt>
                <c:pt idx="1">
                  <c:v>2.0651202050278653E-2</c:v>
                </c:pt>
                <c:pt idx="2">
                  <c:v>3.8232247827375294E-3</c:v>
                </c:pt>
                <c:pt idx="3">
                  <c:v>0.11967958079357133</c:v>
                </c:pt>
                <c:pt idx="4">
                  <c:v>4.0726831244538575E-2</c:v>
                </c:pt>
                <c:pt idx="5">
                  <c:v>3.5975170201059132E-4</c:v>
                </c:pt>
                <c:pt idx="6">
                  <c:v>-1.7327729187360537E-7</c:v>
                </c:pt>
                <c:pt idx="7">
                  <c:v>-1.9301801034302846E-7</c:v>
                </c:pt>
                <c:pt idx="8">
                  <c:v>4.0395998402441069E-2</c:v>
                </c:pt>
                <c:pt idx="9">
                  <c:v>1.7161080170017076E-2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CF-4810-8431-413947F8465E}"/>
            </c:ext>
          </c:extLst>
        </c:ser>
        <c:ser>
          <c:idx val="9"/>
          <c:order val="9"/>
          <c:tx>
            <c:strRef>
              <c:f>'Gamma 8'!$A$39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'Gamma 8'!$B$29:$K$29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'Gamma 8'!$B$39:$K$39</c:f>
              <c:numCache>
                <c:formatCode>0.00%</c:formatCode>
                <c:ptCount val="10"/>
                <c:pt idx="0" formatCode="0.0%">
                  <c:v>0.18715367327453045</c:v>
                </c:pt>
                <c:pt idx="1">
                  <c:v>0.23125874885455364</c:v>
                </c:pt>
                <c:pt idx="2">
                  <c:v>0.13408937813902919</c:v>
                </c:pt>
                <c:pt idx="3">
                  <c:v>0.11884355977629979</c:v>
                </c:pt>
                <c:pt idx="4">
                  <c:v>0.16842934587695901</c:v>
                </c:pt>
                <c:pt idx="5">
                  <c:v>0.18008378669070257</c:v>
                </c:pt>
                <c:pt idx="6">
                  <c:v>0.11837690543390282</c:v>
                </c:pt>
                <c:pt idx="7">
                  <c:v>0.12416815244227335</c:v>
                </c:pt>
                <c:pt idx="8">
                  <c:v>0.10423179569405094</c:v>
                </c:pt>
                <c:pt idx="9">
                  <c:v>9.4512158080317765E-2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CF-4810-8431-413947F84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207304"/>
        <c:axId val="617210912"/>
      </c:areaChart>
      <c:catAx>
        <c:axId val="617207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10912"/>
        <c:crosses val="autoZero"/>
        <c:auto val="1"/>
        <c:lblAlgn val="ctr"/>
        <c:lblOffset val="100"/>
        <c:noMultiLvlLbl val="0"/>
      </c:catAx>
      <c:valAx>
        <c:axId val="61721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07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Entropie minimum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Min'!$B$6:$K$6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5.3075565547625443E-2</c:v>
                </c:pt>
                <c:pt idx="2">
                  <c:v>9.7187785066382745E-2</c:v>
                </c:pt>
                <c:pt idx="3">
                  <c:v>0.17123873596101577</c:v>
                </c:pt>
                <c:pt idx="4">
                  <c:v>0.18649420973576619</c:v>
                </c:pt>
                <c:pt idx="5">
                  <c:v>0.14180740657658439</c:v>
                </c:pt>
                <c:pt idx="6">
                  <c:v>0.05</c:v>
                </c:pt>
                <c:pt idx="7">
                  <c:v>5.000000000000001E-2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4B-4750-8493-A55DCDC9D3C9}"/>
            </c:ext>
          </c:extLst>
        </c:ser>
        <c:ser>
          <c:idx val="1"/>
          <c:order val="1"/>
          <c:tx>
            <c:strRef>
              <c:f>'Entropie Min'!$A$7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Min'!$B$7:$K$7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0.13568735853241881</c:v>
                </c:pt>
                <c:pt idx="2">
                  <c:v>5.5996352664744738E-2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5.8214849070472155E-2</c:v>
                </c:pt>
                <c:pt idx="8">
                  <c:v>6.6473698519199459E-2</c:v>
                </c:pt>
                <c:pt idx="9">
                  <c:v>6.3414260058902758E-2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4B-4750-8493-A55DCDC9D3C9}"/>
            </c:ext>
          </c:extLst>
        </c:ser>
        <c:ser>
          <c:idx val="2"/>
          <c:order val="2"/>
          <c:tx>
            <c:strRef>
              <c:f>'Entropie Min'!$A$8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Min'!$B$8:$K$8</c:f>
              <c:numCache>
                <c:formatCode>0.00%</c:formatCode>
                <c:ptCount val="10"/>
                <c:pt idx="0" formatCode="0.0%">
                  <c:v>4.9999999999999989E-2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4.9999999999999989E-2</c:v>
                </c:pt>
                <c:pt idx="7">
                  <c:v>4.9999999999999996E-2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4B-4750-8493-A55DCDC9D3C9}"/>
            </c:ext>
          </c:extLst>
        </c:ser>
        <c:ser>
          <c:idx val="3"/>
          <c:order val="3"/>
          <c:tx>
            <c:strRef>
              <c:f>'Entropie Min'!$A$9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Min'!$B$9:$K$9</c:f>
              <c:numCache>
                <c:formatCode>0.00%</c:formatCode>
                <c:ptCount val="10"/>
                <c:pt idx="0" formatCode="0.0%">
                  <c:v>4.9999999999999996E-2</c:v>
                </c:pt>
                <c:pt idx="1">
                  <c:v>0.05</c:v>
                </c:pt>
                <c:pt idx="2">
                  <c:v>0.05</c:v>
                </c:pt>
                <c:pt idx="3">
                  <c:v>6.7905140234960207E-2</c:v>
                </c:pt>
                <c:pt idx="4">
                  <c:v>5.7608937993466225E-2</c:v>
                </c:pt>
                <c:pt idx="5">
                  <c:v>0.05</c:v>
                </c:pt>
                <c:pt idx="6">
                  <c:v>8.6891791849672717E-2</c:v>
                </c:pt>
                <c:pt idx="7">
                  <c:v>6.3483667218913506E-2</c:v>
                </c:pt>
                <c:pt idx="8">
                  <c:v>5.4271217910247242E-2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4B-4750-8493-A55DCDC9D3C9}"/>
            </c:ext>
          </c:extLst>
        </c:ser>
        <c:ser>
          <c:idx val="4"/>
          <c:order val="4"/>
          <c:tx>
            <c:strRef>
              <c:f>'Entropie Min'!$A$10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Min'!$B$10:$K$10</c:f>
              <c:numCache>
                <c:formatCode>0.00%</c:formatCode>
                <c:ptCount val="10"/>
                <c:pt idx="0" formatCode="0.0%">
                  <c:v>9.3099000748715036E-2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4B-4750-8493-A55DCDC9D3C9}"/>
            </c:ext>
          </c:extLst>
        </c:ser>
        <c:ser>
          <c:idx val="5"/>
          <c:order val="5"/>
          <c:tx>
            <c:strRef>
              <c:f>'Entropie Min'!$A$11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Min'!$B$11:$K$11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4B-4750-8493-A55DCDC9D3C9}"/>
            </c:ext>
          </c:extLst>
        </c:ser>
        <c:ser>
          <c:idx val="6"/>
          <c:order val="6"/>
          <c:tx>
            <c:strRef>
              <c:f>'Entropie Min'!$A$12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Min'!$B$12:$K$12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0.30239191569384766</c:v>
                </c:pt>
                <c:pt idx="2">
                  <c:v>0.29128942907611427</c:v>
                </c:pt>
                <c:pt idx="3">
                  <c:v>0.22679077221080449</c:v>
                </c:pt>
                <c:pt idx="4">
                  <c:v>0.26350208466141406</c:v>
                </c:pt>
                <c:pt idx="5">
                  <c:v>0.34255058510305131</c:v>
                </c:pt>
                <c:pt idx="6">
                  <c:v>0.34333862595576259</c:v>
                </c:pt>
                <c:pt idx="7">
                  <c:v>0.3488086334449057</c:v>
                </c:pt>
                <c:pt idx="8">
                  <c:v>0.35299347282904342</c:v>
                </c:pt>
                <c:pt idx="9">
                  <c:v>0.36434712409107267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4B-4750-8493-A55DCDC9D3C9}"/>
            </c:ext>
          </c:extLst>
        </c:ser>
        <c:ser>
          <c:idx val="7"/>
          <c:order val="7"/>
          <c:tx>
            <c:strRef>
              <c:f>'Entropie Min'!$A$13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Min'!$B$13:$K$13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4B-4750-8493-A55DCDC9D3C9}"/>
            </c:ext>
          </c:extLst>
        </c:ser>
        <c:ser>
          <c:idx val="8"/>
          <c:order val="8"/>
          <c:tx>
            <c:strRef>
              <c:f>'Entropie Min'!$A$14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Min'!$B$14:$K$14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7.7538138977671436E-2</c:v>
                </c:pt>
                <c:pt idx="4">
                  <c:v>0.05</c:v>
                </c:pt>
                <c:pt idx="5">
                  <c:v>6.9241910581127358E-2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4B-4750-8493-A55DCDC9D3C9}"/>
            </c:ext>
          </c:extLst>
        </c:ser>
        <c:ser>
          <c:idx val="9"/>
          <c:order val="9"/>
          <c:tx>
            <c:strRef>
              <c:f>'Entropie Min'!$A$15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Min'!$B$15:$K$15</c:f>
              <c:numCache>
                <c:formatCode>0.00%</c:formatCode>
                <c:ptCount val="10"/>
                <c:pt idx="0" formatCode="0.0%">
                  <c:v>0.50690099925128485</c:v>
                </c:pt>
                <c:pt idx="1">
                  <c:v>0.20884516022610808</c:v>
                </c:pt>
                <c:pt idx="2">
                  <c:v>0.25552643319275814</c:v>
                </c:pt>
                <c:pt idx="3">
                  <c:v>0.20652721157055376</c:v>
                </c:pt>
                <c:pt idx="4">
                  <c:v>0.19239446176126604</c:v>
                </c:pt>
                <c:pt idx="5">
                  <c:v>0.14640009892532055</c:v>
                </c:pt>
                <c:pt idx="6">
                  <c:v>0.21976958440466718</c:v>
                </c:pt>
                <c:pt idx="7">
                  <c:v>0.22949285238213749</c:v>
                </c:pt>
                <c:pt idx="8">
                  <c:v>0.22626161198151551</c:v>
                </c:pt>
                <c:pt idx="9">
                  <c:v>0.22223861585002463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4B-4750-8493-A55DCDC9D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17056"/>
        <c:axId val="585517384"/>
      </c:areaChart>
      <c:catAx>
        <c:axId val="585517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17384"/>
        <c:crosses val="autoZero"/>
        <c:auto val="1"/>
        <c:lblAlgn val="ctr"/>
        <c:lblOffset val="100"/>
        <c:noMultiLvlLbl val="0"/>
      </c:catAx>
      <c:valAx>
        <c:axId val="585517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17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effectLst/>
              </a:rPr>
              <a:t>Entropie</a:t>
            </a:r>
            <a:r>
              <a:rPr lang="en-US" baseline="0">
                <a:effectLst/>
              </a:rPr>
              <a:t> minimum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Min'!$B$30:$K$30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0.55000000000000004</c:v>
                </c:pt>
                <c:pt idx="2">
                  <c:v>0.54999999999999982</c:v>
                </c:pt>
                <c:pt idx="3">
                  <c:v>0.55000000295134777</c:v>
                </c:pt>
                <c:pt idx="4">
                  <c:v>0.05</c:v>
                </c:pt>
                <c:pt idx="5">
                  <c:v>0.54999999387697684</c:v>
                </c:pt>
                <c:pt idx="6">
                  <c:v>5.000000000000001E-2</c:v>
                </c:pt>
                <c:pt idx="7">
                  <c:v>4.9999999999999996E-2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7-4994-ABCC-9D89FFBEDA58}"/>
            </c:ext>
          </c:extLst>
        </c:ser>
        <c:ser>
          <c:idx val="1"/>
          <c:order val="1"/>
          <c:tx>
            <c:strRef>
              <c:f>'Entropie Min'!$A$31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Min'!$B$31:$K$31</c:f>
              <c:numCache>
                <c:formatCode>0.00%</c:formatCode>
                <c:ptCount val="10"/>
                <c:pt idx="0" formatCode="0.0%">
                  <c:v>0.54999999999999993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7-4994-ABCC-9D89FFBEDA58}"/>
            </c:ext>
          </c:extLst>
        </c:ser>
        <c:ser>
          <c:idx val="2"/>
          <c:order val="2"/>
          <c:tx>
            <c:strRef>
              <c:f>'Entropie Min'!$A$32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Min'!$B$32:$K$32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0.54999998705822628</c:v>
                </c:pt>
                <c:pt idx="7">
                  <c:v>0.54999998602781575</c:v>
                </c:pt>
                <c:pt idx="8">
                  <c:v>5.000000000000001E-2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57-4994-ABCC-9D89FFBEDA58}"/>
            </c:ext>
          </c:extLst>
        </c:ser>
        <c:ser>
          <c:idx val="3"/>
          <c:order val="3"/>
          <c:tx>
            <c:strRef>
              <c:f>'Entropie Min'!$A$33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Min'!$B$33:$K$33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0.54999999984312542</c:v>
                </c:pt>
                <c:pt idx="5">
                  <c:v>0.05</c:v>
                </c:pt>
                <c:pt idx="6">
                  <c:v>0.05</c:v>
                </c:pt>
                <c:pt idx="7">
                  <c:v>5.000000000000001E-2</c:v>
                </c:pt>
                <c:pt idx="8">
                  <c:v>0.54999997853871085</c:v>
                </c:pt>
                <c:pt idx="9">
                  <c:v>0.54999999999999993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57-4994-ABCC-9D89FFBEDA58}"/>
            </c:ext>
          </c:extLst>
        </c:ser>
        <c:ser>
          <c:idx val="4"/>
          <c:order val="4"/>
          <c:tx>
            <c:strRef>
              <c:f>'Entropie Min'!$A$34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Min'!$B$34:$K$34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57-4994-ABCC-9D89FFBEDA58}"/>
            </c:ext>
          </c:extLst>
        </c:ser>
        <c:ser>
          <c:idx val="5"/>
          <c:order val="5"/>
          <c:tx>
            <c:strRef>
              <c:f>'Entropie Min'!$A$35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Min'!$B$35:$K$35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F57-4994-ABCC-9D89FFBEDA58}"/>
            </c:ext>
          </c:extLst>
        </c:ser>
        <c:ser>
          <c:idx val="6"/>
          <c:order val="6"/>
          <c:tx>
            <c:strRef>
              <c:f>'Entropie Min'!$A$36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Min'!$B$36:$K$36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4.9999999999999989E-2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4.9999999999999996E-2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57-4994-ABCC-9D89FFBEDA58}"/>
            </c:ext>
          </c:extLst>
        </c:ser>
        <c:ser>
          <c:idx val="7"/>
          <c:order val="7"/>
          <c:tx>
            <c:strRef>
              <c:f>'Entropie Min'!$A$37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Min'!$B$37:$K$37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57-4994-ABCC-9D89FFBEDA58}"/>
            </c:ext>
          </c:extLst>
        </c:ser>
        <c:ser>
          <c:idx val="8"/>
          <c:order val="8"/>
          <c:tx>
            <c:strRef>
              <c:f>'Entropie Min'!$A$38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Min'!$B$38:$K$38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4.9999999999999996E-2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57-4994-ABCC-9D89FFBEDA58}"/>
            </c:ext>
          </c:extLst>
        </c:ser>
        <c:ser>
          <c:idx val="9"/>
          <c:order val="9"/>
          <c:tx>
            <c:strRef>
              <c:f>'Entropie Min'!$A$39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Min'!$B$39:$K$39</c:f>
              <c:numCache>
                <c:formatCode>0.00%</c:formatCode>
                <c:ptCount val="10"/>
                <c:pt idx="0" formatCode="0.0%">
                  <c:v>4.9999999999999989E-2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5.000000000000001E-2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57-4994-ABCC-9D89FFBED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18368"/>
        <c:axId val="585510824"/>
      </c:areaChart>
      <c:catAx>
        <c:axId val="58551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10824"/>
        <c:crosses val="autoZero"/>
        <c:auto val="1"/>
        <c:lblAlgn val="ctr"/>
        <c:lblOffset val="100"/>
        <c:noMultiLvlLbl val="0"/>
      </c:catAx>
      <c:valAx>
        <c:axId val="585510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18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Entropie minimum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Min'!$A$55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Min'!$B$55:$K$55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0.31925511394957284</c:v>
                </c:pt>
                <c:pt idx="2">
                  <c:v>0.2820406412950861</c:v>
                </c:pt>
                <c:pt idx="3">
                  <c:v>0.2826486312198086</c:v>
                </c:pt>
                <c:pt idx="4">
                  <c:v>0.47113165223541353</c:v>
                </c:pt>
                <c:pt idx="5">
                  <c:v>0.44809018216243601</c:v>
                </c:pt>
                <c:pt idx="6">
                  <c:v>0.44855815517822067</c:v>
                </c:pt>
                <c:pt idx="7">
                  <c:v>0.44594741541237892</c:v>
                </c:pt>
                <c:pt idx="8">
                  <c:v>0.38107912206831746</c:v>
                </c:pt>
                <c:pt idx="9">
                  <c:v>0.36118679289640032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69-474B-B350-95B4F09DF223}"/>
            </c:ext>
          </c:extLst>
        </c:ser>
        <c:ser>
          <c:idx val="1"/>
          <c:order val="1"/>
          <c:tx>
            <c:strRef>
              <c:f>'Entropie Min'!$A$56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Min'!$B$56:$K$56</c:f>
              <c:numCache>
                <c:formatCode>0.00%</c:formatCode>
                <c:ptCount val="10"/>
                <c:pt idx="0" formatCode="0.0%">
                  <c:v>0.40292851309772143</c:v>
                </c:pt>
                <c:pt idx="1">
                  <c:v>0.05</c:v>
                </c:pt>
                <c:pt idx="2">
                  <c:v>0.17259486530291149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69-474B-B350-95B4F09DF223}"/>
            </c:ext>
          </c:extLst>
        </c:ser>
        <c:ser>
          <c:idx val="2"/>
          <c:order val="2"/>
          <c:tx>
            <c:strRef>
              <c:f>'Entropie Min'!$A$57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Min'!$B$57:$K$57</c:f>
              <c:numCache>
                <c:formatCode>0.00%</c:formatCode>
                <c:ptCount val="10"/>
                <c:pt idx="0" formatCode="0.0%">
                  <c:v>0.19707136190227831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4.9999999999999996E-2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69-474B-B350-95B4F09DF223}"/>
            </c:ext>
          </c:extLst>
        </c:ser>
        <c:ser>
          <c:idx val="3"/>
          <c:order val="3"/>
          <c:tx>
            <c:strRef>
              <c:f>'Entropie Min'!$A$58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Min'!$B$58:$K$58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8.1345138878197512E-2</c:v>
                </c:pt>
                <c:pt idx="4">
                  <c:v>9.2079781052967588E-2</c:v>
                </c:pt>
                <c:pt idx="5">
                  <c:v>0.05</c:v>
                </c:pt>
                <c:pt idx="6">
                  <c:v>0.05</c:v>
                </c:pt>
                <c:pt idx="7">
                  <c:v>0.12723055391591814</c:v>
                </c:pt>
                <c:pt idx="8">
                  <c:v>0.1864411783913916</c:v>
                </c:pt>
                <c:pt idx="9">
                  <c:v>0.17590182751269728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69-474B-B350-95B4F09DF223}"/>
            </c:ext>
          </c:extLst>
        </c:ser>
        <c:ser>
          <c:idx val="4"/>
          <c:order val="4"/>
          <c:tx>
            <c:strRef>
              <c:f>'Entropie Min'!$A$59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Min'!$B$59:$K$59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5.9372047349792775E-2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69-474B-B350-95B4F09DF223}"/>
            </c:ext>
          </c:extLst>
        </c:ser>
        <c:ser>
          <c:idx val="5"/>
          <c:order val="5"/>
          <c:tx>
            <c:strRef>
              <c:f>'Entropie Min'!$A$60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Min'!$B$60:$K$60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69-474B-B350-95B4F09DF223}"/>
            </c:ext>
          </c:extLst>
        </c:ser>
        <c:ser>
          <c:idx val="6"/>
          <c:order val="6"/>
          <c:tx>
            <c:strRef>
              <c:f>'Entropie Min'!$A$61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Min'!$B$61:$K$61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8.3264536399097352E-2</c:v>
                </c:pt>
                <c:pt idx="4">
                  <c:v>0.05</c:v>
                </c:pt>
                <c:pt idx="5">
                  <c:v>0.05</c:v>
                </c:pt>
                <c:pt idx="6">
                  <c:v>0.15065510927633199</c:v>
                </c:pt>
                <c:pt idx="7">
                  <c:v>0.05</c:v>
                </c:pt>
                <c:pt idx="8">
                  <c:v>8.2479699509887386E-2</c:v>
                </c:pt>
                <c:pt idx="9">
                  <c:v>8.4079081876053702E-2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69-474B-B350-95B4F09DF223}"/>
            </c:ext>
          </c:extLst>
        </c:ser>
        <c:ser>
          <c:idx val="7"/>
          <c:order val="7"/>
          <c:tx>
            <c:strRef>
              <c:f>'Entropie Min'!$A$62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Min'!$B$62:$K$62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0.15190981783757393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7.8832297714848565E-2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69-474B-B350-95B4F09DF223}"/>
            </c:ext>
          </c:extLst>
        </c:ser>
        <c:ser>
          <c:idx val="8"/>
          <c:order val="8"/>
          <c:tx>
            <c:strRef>
              <c:f>'Entropie Min'!$A$63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Min'!$B$63:$K$63</c:f>
              <c:numCache>
                <c:formatCode>0.00%</c:formatCode>
                <c:ptCount val="10"/>
                <c:pt idx="0" formatCode="0.0%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7.4773158431047357E-2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69-474B-B350-95B4F09DF223}"/>
            </c:ext>
          </c:extLst>
        </c:ser>
        <c:ser>
          <c:idx val="9"/>
          <c:order val="9"/>
          <c:tx>
            <c:strRef>
              <c:f>'Entropie Min'!$A$64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Min'!$B$54:$K$54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Min'!$B$64:$K$64</c:f>
              <c:numCache>
                <c:formatCode>0.00%</c:formatCode>
                <c:ptCount val="10"/>
                <c:pt idx="0" formatCode="0.0%">
                  <c:v>5.0000124999999999E-2</c:v>
                </c:pt>
                <c:pt idx="1">
                  <c:v>0.27137283870063439</c:v>
                </c:pt>
                <c:pt idx="2">
                  <c:v>0.19536449340200218</c:v>
                </c:pt>
                <c:pt idx="3">
                  <c:v>0.22796853508307427</c:v>
                </c:pt>
                <c:pt idx="4">
                  <c:v>8.6788566708379478E-2</c:v>
                </c:pt>
                <c:pt idx="5">
                  <c:v>5.000000000000001E-2</c:v>
                </c:pt>
                <c:pt idx="6">
                  <c:v>5.0786735537552044E-2</c:v>
                </c:pt>
                <c:pt idx="7">
                  <c:v>7.6822030665757782E-2</c:v>
                </c:pt>
                <c:pt idx="8">
                  <c:v>0.05</c:v>
                </c:pt>
                <c:pt idx="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69-474B-B350-95B4F09DF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771112"/>
        <c:axId val="585765864"/>
      </c:areaChart>
      <c:catAx>
        <c:axId val="585771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765864"/>
        <c:crosses val="autoZero"/>
        <c:auto val="1"/>
        <c:lblAlgn val="ctr"/>
        <c:lblOffset val="100"/>
        <c:noMultiLvlLbl val="0"/>
      </c:catAx>
      <c:valAx>
        <c:axId val="58576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771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Max'!$B$6:$K$6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0.15546879012724207</c:v>
                </c:pt>
                <c:pt idx="2">
                  <c:v>0.25000099999999997</c:v>
                </c:pt>
                <c:pt idx="3">
                  <c:v>0.1617280710956181</c:v>
                </c:pt>
                <c:pt idx="4">
                  <c:v>0.18658753924927268</c:v>
                </c:pt>
                <c:pt idx="5">
                  <c:v>0.20466576734687233</c:v>
                </c:pt>
                <c:pt idx="6">
                  <c:v>0.13654102121559822</c:v>
                </c:pt>
                <c:pt idx="7">
                  <c:v>0.13289962901845886</c:v>
                </c:pt>
                <c:pt idx="8">
                  <c:v>0.13494503485008932</c:v>
                </c:pt>
                <c:pt idx="9">
                  <c:v>0.14346281683749271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49-48D8-B94A-131B591050C8}"/>
            </c:ext>
          </c:extLst>
        </c:ser>
        <c:ser>
          <c:idx val="1"/>
          <c:order val="1"/>
          <c:tx>
            <c:strRef>
              <c:f>'Entropie Max'!$A$7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Max'!$B$7:$K$7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0.25000099999999997</c:v>
                </c:pt>
                <c:pt idx="3">
                  <c:v>0.19772560270437525</c:v>
                </c:pt>
                <c:pt idx="4">
                  <c:v>0.16794838171399826</c:v>
                </c:pt>
                <c:pt idx="5">
                  <c:v>0.15445832969223861</c:v>
                </c:pt>
                <c:pt idx="6">
                  <c:v>0.23085548836064504</c:v>
                </c:pt>
                <c:pt idx="7">
                  <c:v>0.24059616359248753</c:v>
                </c:pt>
                <c:pt idx="8">
                  <c:v>0.24915914952579615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49-48D8-B94A-131B591050C8}"/>
            </c:ext>
          </c:extLst>
        </c:ser>
        <c:ser>
          <c:idx val="2"/>
          <c:order val="2"/>
          <c:tx>
            <c:strRef>
              <c:f>'Entropie Max'!$A$8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Max'!$B$8:$K$8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5.0881508339805384E-2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49-48D8-B94A-131B591050C8}"/>
            </c:ext>
          </c:extLst>
        </c:ser>
        <c:ser>
          <c:idx val="3"/>
          <c:order val="3"/>
          <c:tx>
            <c:strRef>
              <c:f>'Entropie Max'!$A$9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Max'!$B$9:$K$9</c:f>
              <c:numCache>
                <c:formatCode>0.00%</c:formatCode>
                <c:ptCount val="10"/>
                <c:pt idx="0" formatCode="0.0%">
                  <c:v>5.0830735021480743E-2</c:v>
                </c:pt>
                <c:pt idx="1">
                  <c:v>0</c:v>
                </c:pt>
                <c:pt idx="2">
                  <c:v>0</c:v>
                </c:pt>
                <c:pt idx="3">
                  <c:v>4.3848893343775064E-2</c:v>
                </c:pt>
                <c:pt idx="4">
                  <c:v>3.3246590861315983E-2</c:v>
                </c:pt>
                <c:pt idx="5">
                  <c:v>3.7138537404967177E-2</c:v>
                </c:pt>
                <c:pt idx="6">
                  <c:v>5.3195678394461009E-2</c:v>
                </c:pt>
                <c:pt idx="7">
                  <c:v>4.957046349930256E-2</c:v>
                </c:pt>
                <c:pt idx="8">
                  <c:v>4.8931668503206571E-2</c:v>
                </c:pt>
                <c:pt idx="9">
                  <c:v>4.7919792245063667E-2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49-48D8-B94A-131B591050C8}"/>
            </c:ext>
          </c:extLst>
        </c:ser>
        <c:ser>
          <c:idx val="4"/>
          <c:order val="4"/>
          <c:tx>
            <c:strRef>
              <c:f>'Entropie Max'!$A$10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Max'!$B$10:$K$10</c:f>
              <c:numCache>
                <c:formatCode>0.00%</c:formatCode>
                <c:ptCount val="10"/>
                <c:pt idx="0" formatCode="0.0%">
                  <c:v>0.23890363451626223</c:v>
                </c:pt>
                <c:pt idx="1">
                  <c:v>9.4696949779004946E-2</c:v>
                </c:pt>
                <c:pt idx="2">
                  <c:v>3.0416829136959648E-2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49-48D8-B94A-131B591050C8}"/>
            </c:ext>
          </c:extLst>
        </c:ser>
        <c:ser>
          <c:idx val="5"/>
          <c:order val="5"/>
          <c:tx>
            <c:strRef>
              <c:f>'Entropie Max'!$A$11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Max'!$B$11:$K$11</c:f>
              <c:numCache>
                <c:formatCode>0.00%</c:formatCode>
                <c:ptCount val="10"/>
                <c:pt idx="0" formatCode="0.0%">
                  <c:v>1.9045953353964754E-2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F49-48D8-B94A-131B591050C8}"/>
            </c:ext>
          </c:extLst>
        </c:ser>
        <c:ser>
          <c:idx val="6"/>
          <c:order val="6"/>
          <c:tx>
            <c:strRef>
              <c:f>'Entropie Max'!$A$12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Max'!$B$12:$K$12</c:f>
              <c:numCache>
                <c:formatCode>0.00%</c:formatCode>
                <c:ptCount val="10"/>
                <c:pt idx="0" formatCode="0.0%">
                  <c:v>0.10547385631409902</c:v>
                </c:pt>
                <c:pt idx="1">
                  <c:v>0.24999999999999978</c:v>
                </c:pt>
                <c:pt idx="2">
                  <c:v>0.16869966252323484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0.24999999999999997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49-48D8-B94A-131B591050C8}"/>
            </c:ext>
          </c:extLst>
        </c:ser>
        <c:ser>
          <c:idx val="7"/>
          <c:order val="7"/>
          <c:tx>
            <c:strRef>
              <c:f>'Entropie Max'!$A$13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Max'!$B$13:$K$13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49-48D8-B94A-131B591050C8}"/>
            </c:ext>
          </c:extLst>
        </c:ser>
        <c:ser>
          <c:idx val="8"/>
          <c:order val="8"/>
          <c:tx>
            <c:strRef>
              <c:f>'Entropie Max'!$A$14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Max'!$B$14:$K$14</c:f>
              <c:numCache>
                <c:formatCode>0.00%</c:formatCode>
                <c:ptCount val="10"/>
                <c:pt idx="0" formatCode="0.0%">
                  <c:v>8.5745820794193239E-2</c:v>
                </c:pt>
                <c:pt idx="1">
                  <c:v>0</c:v>
                </c:pt>
                <c:pt idx="2">
                  <c:v>0</c:v>
                </c:pt>
                <c:pt idx="3">
                  <c:v>9.66974356708514E-2</c:v>
                </c:pt>
                <c:pt idx="4">
                  <c:v>0.11221749103591212</c:v>
                </c:pt>
                <c:pt idx="5">
                  <c:v>0.10373736952785424</c:v>
                </c:pt>
                <c:pt idx="6">
                  <c:v>7.940781174724898E-2</c:v>
                </c:pt>
                <c:pt idx="7">
                  <c:v>7.693374269768033E-2</c:v>
                </c:pt>
                <c:pt idx="8">
                  <c:v>6.696414524925641E-2</c:v>
                </c:pt>
                <c:pt idx="9">
                  <c:v>5.8618390917443419E-2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49-48D8-B94A-131B591050C8}"/>
            </c:ext>
          </c:extLst>
        </c:ser>
        <c:ser>
          <c:idx val="9"/>
          <c:order val="9"/>
          <c:tx>
            <c:strRef>
              <c:f>'Entropie Max'!$A$15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Max'!$B$5:$K$5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Max'!$B$15:$K$15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0.24983426009375292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49-48D8-B94A-131B59105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525912"/>
        <c:axId val="585520664"/>
      </c:areaChart>
      <c:catAx>
        <c:axId val="58552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20664"/>
        <c:crosses val="autoZero"/>
        <c:auto val="1"/>
        <c:lblAlgn val="ctr"/>
        <c:lblOffset val="100"/>
        <c:noMultiLvlLbl val="0"/>
      </c:catAx>
      <c:valAx>
        <c:axId val="58552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525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Max'!$A$30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Max'!$B$30:$K$30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0.24999999999999975</c:v>
                </c:pt>
                <c:pt idx="3">
                  <c:v>0.25</c:v>
                </c:pt>
                <c:pt idx="4">
                  <c:v>0.24999999999999997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DC-4376-98F1-3D82CDB55BCB}"/>
            </c:ext>
          </c:extLst>
        </c:ser>
        <c:ser>
          <c:idx val="1"/>
          <c:order val="1"/>
          <c:tx>
            <c:strRef>
              <c:f>'Entropie Max'!$A$31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Max'!$B$31:$K$31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-2.8411686995835216E-9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DC-4376-98F1-3D82CDB55BCB}"/>
            </c:ext>
          </c:extLst>
        </c:ser>
        <c:ser>
          <c:idx val="2"/>
          <c:order val="2"/>
          <c:tx>
            <c:strRef>
              <c:f>'Entropie Max'!$A$32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Max'!$B$32:$K$32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0.25000099999999981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DC-4376-98F1-3D82CDB55BCB}"/>
            </c:ext>
          </c:extLst>
        </c:ser>
        <c:ser>
          <c:idx val="3"/>
          <c:order val="3"/>
          <c:tx>
            <c:strRef>
              <c:f>'Entropie Max'!$A$33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Max'!$B$33:$K$33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DC-4376-98F1-3D82CDB55BCB}"/>
            </c:ext>
          </c:extLst>
        </c:ser>
        <c:ser>
          <c:idx val="4"/>
          <c:order val="4"/>
          <c:tx>
            <c:strRef>
              <c:f>'Entropie Max'!$A$34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Max'!$B$34:$K$34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DC-4376-98F1-3D82CDB55BCB}"/>
            </c:ext>
          </c:extLst>
        </c:ser>
        <c:ser>
          <c:idx val="5"/>
          <c:order val="5"/>
          <c:tx>
            <c:strRef>
              <c:f>'Entropie Max'!$A$35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Max'!$B$35:$K$35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8DC-4376-98F1-3D82CDB55BCB}"/>
            </c:ext>
          </c:extLst>
        </c:ser>
        <c:ser>
          <c:idx val="6"/>
          <c:order val="6"/>
          <c:tx>
            <c:strRef>
              <c:f>'Entropie Max'!$A$36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Max'!$B$36:$K$36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0.24999999999999978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8.2676882978693911E-9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DC-4376-98F1-3D82CDB55BCB}"/>
            </c:ext>
          </c:extLst>
        </c:ser>
        <c:ser>
          <c:idx val="7"/>
          <c:order val="7"/>
          <c:tx>
            <c:strRef>
              <c:f>'Entropie Max'!$A$37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Max'!$B$37:$K$37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DC-4376-98F1-3D82CDB55BCB}"/>
            </c:ext>
          </c:extLst>
        </c:ser>
        <c:ser>
          <c:idx val="8"/>
          <c:order val="8"/>
          <c:tx>
            <c:strRef>
              <c:f>'Entropie Max'!$A$38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Max'!$B$38:$K$38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DC-4376-98F1-3D82CDB55BCB}"/>
            </c:ext>
          </c:extLst>
        </c:ser>
        <c:ser>
          <c:idx val="9"/>
          <c:order val="9"/>
          <c:tx>
            <c:strRef>
              <c:f>'Entropie Max'!$A$39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Max'!$B$29:$K$29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Max'!$B$39:$K$39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5.8974627403785007E-9</c:v>
                </c:pt>
                <c:pt idx="4">
                  <c:v>0.25</c:v>
                </c:pt>
                <c:pt idx="5">
                  <c:v>0.25</c:v>
                </c:pt>
                <c:pt idx="6">
                  <c:v>5.9010247382973446E-9</c:v>
                </c:pt>
                <c:pt idx="7">
                  <c:v>-4.3186065626366066E-9</c:v>
                </c:pt>
                <c:pt idx="8">
                  <c:v>-1.3226982304576085E-9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DC-4376-98F1-3D82CDB55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238360"/>
        <c:axId val="539241312"/>
      </c:areaChart>
      <c:catAx>
        <c:axId val="539238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241312"/>
        <c:crosses val="autoZero"/>
        <c:auto val="1"/>
        <c:lblAlgn val="ctr"/>
        <c:lblOffset val="100"/>
        <c:noMultiLvlLbl val="0"/>
      </c:catAx>
      <c:valAx>
        <c:axId val="53924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238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Entropie maximum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'Entropie Max'!$A$53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Max'!$B$53:$K$53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0.25</c:v>
                </c:pt>
                <c:pt idx="2">
                  <c:v>0.24999999999999975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0.25000099999999997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0-46E8-A0ED-2F7278BA4B7F}"/>
            </c:ext>
          </c:extLst>
        </c:ser>
        <c:ser>
          <c:idx val="1"/>
          <c:order val="1"/>
          <c:tx>
            <c:strRef>
              <c:f>'Entropie Max'!$A$54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Max'!$B$54:$K$54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30-46E8-A0ED-2F7278BA4B7F}"/>
            </c:ext>
          </c:extLst>
        </c:ser>
        <c:ser>
          <c:idx val="2"/>
          <c:order val="2"/>
          <c:tx>
            <c:strRef>
              <c:f>'Entropie Max'!$A$55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Max'!$B$55:$K$55</c:f>
              <c:numCache>
                <c:formatCode>0.00%</c:formatCode>
                <c:ptCount val="10"/>
                <c:pt idx="0" formatCode="0.0%">
                  <c:v>0.16888833366333206</c:v>
                </c:pt>
                <c:pt idx="1">
                  <c:v>6.8637479849432373E-2</c:v>
                </c:pt>
                <c:pt idx="2">
                  <c:v>8.829853248783931E-2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6.4613240182892578E-2</c:v>
                </c:pt>
                <c:pt idx="7">
                  <c:v>5.2279470598336118E-2</c:v>
                </c:pt>
                <c:pt idx="8">
                  <c:v>5.4158223503409368E-2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30-46E8-A0ED-2F7278BA4B7F}"/>
            </c:ext>
          </c:extLst>
        </c:ser>
        <c:ser>
          <c:idx val="3"/>
          <c:order val="3"/>
          <c:tx>
            <c:strRef>
              <c:f>'Entropie Max'!$A$56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Max'!$B$56:$K$56</c:f>
              <c:numCache>
                <c:formatCode>0.00%</c:formatCode>
                <c:ptCount val="10"/>
                <c:pt idx="0" formatCode="0.0%">
                  <c:v>-9.9999999999991589E-7</c:v>
                </c:pt>
                <c:pt idx="1">
                  <c:v>0</c:v>
                </c:pt>
                <c:pt idx="2">
                  <c:v>0</c:v>
                </c:pt>
                <c:pt idx="3">
                  <c:v>0.14142710818803433</c:v>
                </c:pt>
                <c:pt idx="4">
                  <c:v>0.25</c:v>
                </c:pt>
                <c:pt idx="5">
                  <c:v>0.25</c:v>
                </c:pt>
                <c:pt idx="6">
                  <c:v>0.17192002965892658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30-46E8-A0ED-2F7278BA4B7F}"/>
            </c:ext>
          </c:extLst>
        </c:ser>
        <c:ser>
          <c:idx val="4"/>
          <c:order val="4"/>
          <c:tx>
            <c:strRef>
              <c:f>'Entropie Max'!$A$57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Max'!$B$57:$K$57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0.25</c:v>
                </c:pt>
                <c:pt idx="2">
                  <c:v>7.4413255887564977E-2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30-46E8-A0ED-2F7278BA4B7F}"/>
            </c:ext>
          </c:extLst>
        </c:ser>
        <c:ser>
          <c:idx val="5"/>
          <c:order val="5"/>
          <c:tx>
            <c:strRef>
              <c:f>'Entropie Max'!$A$58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Max'!$B$58:$K$58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30-46E8-A0ED-2F7278BA4B7F}"/>
            </c:ext>
          </c:extLst>
        </c:ser>
        <c:ser>
          <c:idx val="6"/>
          <c:order val="6"/>
          <c:tx>
            <c:strRef>
              <c:f>'Entropie Max'!$A$59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Max'!$B$59:$K$59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8.7288211624596074E-2</c:v>
                </c:pt>
                <c:pt idx="3">
                  <c:v>5.6308388125487496E-2</c:v>
                </c:pt>
                <c:pt idx="4">
                  <c:v>0.14313307917509371</c:v>
                </c:pt>
                <c:pt idx="5">
                  <c:v>7.9599879370309434E-2</c:v>
                </c:pt>
                <c:pt idx="6">
                  <c:v>0.13477525054560577</c:v>
                </c:pt>
                <c:pt idx="7">
                  <c:v>0.11724521446247813</c:v>
                </c:pt>
                <c:pt idx="8">
                  <c:v>0.21441403927052999</c:v>
                </c:pt>
                <c:pt idx="9">
                  <c:v>0.12412604133520364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30-46E8-A0ED-2F7278BA4B7F}"/>
            </c:ext>
          </c:extLst>
        </c:ser>
        <c:ser>
          <c:idx val="7"/>
          <c:order val="7"/>
          <c:tx>
            <c:strRef>
              <c:f>'Entropie Max'!$A$60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Max'!$B$60:$K$60</c:f>
              <c:numCache>
                <c:formatCode>0.00%</c:formatCode>
                <c:ptCount val="10"/>
                <c:pt idx="0" formatCode="0.0%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7.0606640297213336E-2</c:v>
                </c:pt>
                <c:pt idx="4">
                  <c:v>0.10686692082490644</c:v>
                </c:pt>
                <c:pt idx="5">
                  <c:v>0.17040012062969057</c:v>
                </c:pt>
                <c:pt idx="6">
                  <c:v>0.1286914796125749</c:v>
                </c:pt>
                <c:pt idx="7">
                  <c:v>8.0475314939185791E-2</c:v>
                </c:pt>
                <c:pt idx="8">
                  <c:v>9.0306039198375085E-2</c:v>
                </c:pt>
                <c:pt idx="9">
                  <c:v>0.19218442209113282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30-46E8-A0ED-2F7278BA4B7F}"/>
            </c:ext>
          </c:extLst>
        </c:ser>
        <c:ser>
          <c:idx val="8"/>
          <c:order val="8"/>
          <c:tx>
            <c:strRef>
              <c:f>'Entropie Max'!$A$61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Max'!$B$61:$K$61</c:f>
              <c:numCache>
                <c:formatCode>0.00%</c:formatCode>
                <c:ptCount val="10"/>
                <c:pt idx="0" formatCode="0.0%">
                  <c:v>0.25</c:v>
                </c:pt>
                <c:pt idx="1">
                  <c:v>0.18136252015056767</c:v>
                </c:pt>
                <c:pt idx="2">
                  <c:v>0</c:v>
                </c:pt>
                <c:pt idx="3">
                  <c:v>0.23165786338926483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30-46E8-A0ED-2F7278BA4B7F}"/>
            </c:ext>
          </c:extLst>
        </c:ser>
        <c:ser>
          <c:idx val="9"/>
          <c:order val="9"/>
          <c:tx>
            <c:strRef>
              <c:f>'Entropie Max'!$A$62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'Entropie Max'!$B$52:$K$52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'Entropie Max'!$B$62:$K$62</c:f>
              <c:numCache>
                <c:formatCode>0.00%</c:formatCode>
                <c:ptCount val="10"/>
                <c:pt idx="0" formatCode="0.0%">
                  <c:v>8.1112666336668013E-2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0.14112169802768568</c:v>
                </c:pt>
                <c:pt idx="9">
                  <c:v>0.18368853657366363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30-46E8-A0ED-2F7278BA4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234424"/>
        <c:axId val="539231472"/>
      </c:areaChart>
      <c:catAx>
        <c:axId val="539234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231472"/>
        <c:crosses val="autoZero"/>
        <c:auto val="1"/>
        <c:lblAlgn val="ctr"/>
        <c:lblOffset val="100"/>
        <c:noMultiLvlLbl val="0"/>
      </c:catAx>
      <c:valAx>
        <c:axId val="539231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234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272141</xdr:colOff>
      <xdr:row>6</xdr:row>
      <xdr:rowOff>110217</xdr:rowOff>
    </xdr:from>
    <xdr:to>
      <xdr:col>60</xdr:col>
      <xdr:colOff>557891</xdr:colOff>
      <xdr:row>25</xdr:row>
      <xdr:rowOff>186417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54</xdr:col>
      <xdr:colOff>223158</xdr:colOff>
      <xdr:row>26</xdr:row>
      <xdr:rowOff>112940</xdr:rowOff>
    </xdr:from>
    <xdr:to>
      <xdr:col>61</xdr:col>
      <xdr:colOff>508909</xdr:colOff>
      <xdr:row>40</xdr:row>
      <xdr:rowOff>189140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55</xdr:col>
      <xdr:colOff>468086</xdr:colOff>
      <xdr:row>42</xdr:row>
      <xdr:rowOff>12247</xdr:rowOff>
    </xdr:from>
    <xdr:to>
      <xdr:col>63</xdr:col>
      <xdr:colOff>144235</xdr:colOff>
      <xdr:row>55</xdr:row>
      <xdr:rowOff>88447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587374</xdr:colOff>
      <xdr:row>5</xdr:row>
      <xdr:rowOff>0</xdr:rowOff>
    </xdr:from>
    <xdr:to>
      <xdr:col>9</xdr:col>
      <xdr:colOff>280987</xdr:colOff>
      <xdr:row>19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304800</xdr:colOff>
      <xdr:row>4</xdr:row>
      <xdr:rowOff>180975</xdr:rowOff>
    </xdr:from>
    <xdr:to>
      <xdr:col>17</xdr:col>
      <xdr:colOff>0</xdr:colOff>
      <xdr:row>19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600075</xdr:colOff>
      <xdr:row>19</xdr:row>
      <xdr:rowOff>76200</xdr:rowOff>
    </xdr:from>
    <xdr:to>
      <xdr:col>9</xdr:col>
      <xdr:colOff>295275</xdr:colOff>
      <xdr:row>33</xdr:row>
      <xdr:rowOff>152400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266700</xdr:colOff>
      <xdr:row>19</xdr:row>
      <xdr:rowOff>38100</xdr:rowOff>
    </xdr:from>
    <xdr:to>
      <xdr:col>16</xdr:col>
      <xdr:colOff>571500</xdr:colOff>
      <xdr:row>33</xdr:row>
      <xdr:rowOff>114300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28575</xdr:colOff>
      <xdr:row>33</xdr:row>
      <xdr:rowOff>123825</xdr:rowOff>
    </xdr:from>
    <xdr:to>
      <xdr:col>9</xdr:col>
      <xdr:colOff>333375</xdr:colOff>
      <xdr:row>48</xdr:row>
      <xdr:rowOff>9525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9</xdr:col>
      <xdr:colOff>304800</xdr:colOff>
      <xdr:row>18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295275</xdr:colOff>
      <xdr:row>4</xdr:row>
      <xdr:rowOff>0</xdr:rowOff>
    </xdr:from>
    <xdr:to>
      <xdr:col>16</xdr:col>
      <xdr:colOff>600075</xdr:colOff>
      <xdr:row>18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581025</xdr:colOff>
      <xdr:row>18</xdr:row>
      <xdr:rowOff>76200</xdr:rowOff>
    </xdr:from>
    <xdr:to>
      <xdr:col>9</xdr:col>
      <xdr:colOff>276225</xdr:colOff>
      <xdr:row>32</xdr:row>
      <xdr:rowOff>152400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323850</xdr:colOff>
      <xdr:row>18</xdr:row>
      <xdr:rowOff>57150</xdr:rowOff>
    </xdr:from>
    <xdr:to>
      <xdr:col>17</xdr:col>
      <xdr:colOff>19050</xdr:colOff>
      <xdr:row>32</xdr:row>
      <xdr:rowOff>133350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590550</xdr:colOff>
      <xdr:row>32</xdr:row>
      <xdr:rowOff>133350</xdr:rowOff>
    </xdr:from>
    <xdr:to>
      <xdr:col>9</xdr:col>
      <xdr:colOff>285750</xdr:colOff>
      <xdr:row>47</xdr:row>
      <xdr:rowOff>19050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357188</xdr:colOff>
      <xdr:row>33</xdr:row>
      <xdr:rowOff>59532</xdr:rowOff>
    </xdr:from>
    <xdr:to>
      <xdr:col>18</xdr:col>
      <xdr:colOff>71438</xdr:colOff>
      <xdr:row>47</xdr:row>
      <xdr:rowOff>135732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65</xdr:col>
      <xdr:colOff>98425</xdr:colOff>
      <xdr:row>4</xdr:row>
      <xdr:rowOff>67128</xdr:rowOff>
    </xdr:from>
    <xdr:to>
      <xdr:col>72</xdr:col>
      <xdr:colOff>377825</xdr:colOff>
      <xdr:row>23</xdr:row>
      <xdr:rowOff>143328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54</xdr:col>
      <xdr:colOff>478517</xdr:colOff>
      <xdr:row>27</xdr:row>
      <xdr:rowOff>6349</xdr:rowOff>
    </xdr:from>
    <xdr:to>
      <xdr:col>62</xdr:col>
      <xdr:colOff>158296</xdr:colOff>
      <xdr:row>45</xdr:row>
      <xdr:rowOff>82549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55</xdr:col>
      <xdr:colOff>114753</xdr:colOff>
      <xdr:row>47</xdr:row>
      <xdr:rowOff>47171</xdr:rowOff>
    </xdr:from>
    <xdr:to>
      <xdr:col>62</xdr:col>
      <xdr:colOff>394153</xdr:colOff>
      <xdr:row>61</xdr:row>
      <xdr:rowOff>123371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117475</xdr:colOff>
      <xdr:row>4</xdr:row>
      <xdr:rowOff>153987</xdr:rowOff>
    </xdr:from>
    <xdr:to>
      <xdr:col>65</xdr:col>
      <xdr:colOff>466725</xdr:colOff>
      <xdr:row>19</xdr:row>
      <xdr:rowOff>39687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292100</xdr:colOff>
      <xdr:row>28</xdr:row>
      <xdr:rowOff>42862</xdr:rowOff>
    </xdr:from>
    <xdr:to>
      <xdr:col>61</xdr:col>
      <xdr:colOff>38100</xdr:colOff>
      <xdr:row>42</xdr:row>
      <xdr:rowOff>119062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58</xdr:col>
      <xdr:colOff>165100</xdr:colOff>
      <xdr:row>45</xdr:row>
      <xdr:rowOff>169862</xdr:rowOff>
    </xdr:from>
    <xdr:to>
      <xdr:col>65</xdr:col>
      <xdr:colOff>514350</xdr:colOff>
      <xdr:row>60</xdr:row>
      <xdr:rowOff>55562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571500</xdr:colOff>
      <xdr:row>4</xdr:row>
      <xdr:rowOff>176212</xdr:rowOff>
    </xdr:from>
    <xdr:to>
      <xdr:col>61</xdr:col>
      <xdr:colOff>317500</xdr:colOff>
      <xdr:row>19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57</xdr:col>
      <xdr:colOff>111125</xdr:colOff>
      <xdr:row>20</xdr:row>
      <xdr:rowOff>96837</xdr:rowOff>
    </xdr:from>
    <xdr:to>
      <xdr:col>64</xdr:col>
      <xdr:colOff>460375</xdr:colOff>
      <xdr:row>39</xdr:row>
      <xdr:rowOff>173037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57</xdr:col>
      <xdr:colOff>555625</xdr:colOff>
      <xdr:row>42</xdr:row>
      <xdr:rowOff>144462</xdr:rowOff>
    </xdr:from>
    <xdr:to>
      <xdr:col>65</xdr:col>
      <xdr:colOff>301625</xdr:colOff>
      <xdr:row>61</xdr:row>
      <xdr:rowOff>30162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603250</xdr:colOff>
      <xdr:row>6</xdr:row>
      <xdr:rowOff>138112</xdr:rowOff>
    </xdr:from>
    <xdr:to>
      <xdr:col>52</xdr:col>
      <xdr:colOff>698500</xdr:colOff>
      <xdr:row>21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1130300</xdr:colOff>
      <xdr:row>24</xdr:row>
      <xdr:rowOff>20637</xdr:rowOff>
    </xdr:from>
    <xdr:to>
      <xdr:col>52</xdr:col>
      <xdr:colOff>1238250</xdr:colOff>
      <xdr:row>38</xdr:row>
      <xdr:rowOff>96837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415925</xdr:colOff>
      <xdr:row>44</xdr:row>
      <xdr:rowOff>71437</xdr:rowOff>
    </xdr:from>
    <xdr:to>
      <xdr:col>52</xdr:col>
      <xdr:colOff>511175</xdr:colOff>
      <xdr:row>58</xdr:row>
      <xdr:rowOff>147637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375046</xdr:colOff>
      <xdr:row>16</xdr:row>
      <xdr:rowOff>39290</xdr:rowOff>
    </xdr:from>
    <xdr:to>
      <xdr:col>20</xdr:col>
      <xdr:colOff>113109</xdr:colOff>
      <xdr:row>30</xdr:row>
      <xdr:rowOff>115490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29765</xdr:colOff>
      <xdr:row>1</xdr:row>
      <xdr:rowOff>170258</xdr:rowOff>
    </xdr:from>
    <xdr:to>
      <xdr:col>16</xdr:col>
      <xdr:colOff>113109</xdr:colOff>
      <xdr:row>16</xdr:row>
      <xdr:rowOff>55958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41671</xdr:colOff>
      <xdr:row>4</xdr:row>
      <xdr:rowOff>63102</xdr:rowOff>
    </xdr:from>
    <xdr:to>
      <xdr:col>19</xdr:col>
      <xdr:colOff>244078</xdr:colOff>
      <xdr:row>18</xdr:row>
      <xdr:rowOff>139302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327421</xdr:colOff>
      <xdr:row>25</xdr:row>
      <xdr:rowOff>170259</xdr:rowOff>
    </xdr:from>
    <xdr:to>
      <xdr:col>19</xdr:col>
      <xdr:colOff>529828</xdr:colOff>
      <xdr:row>40</xdr:row>
      <xdr:rowOff>55959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323850</xdr:colOff>
      <xdr:row>22</xdr:row>
      <xdr:rowOff>42862</xdr:rowOff>
    </xdr:from>
    <xdr:to>
      <xdr:col>19</xdr:col>
      <xdr:colOff>19050</xdr:colOff>
      <xdr:row>36</xdr:row>
      <xdr:rowOff>119062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361950</xdr:colOff>
      <xdr:row>8</xdr:row>
      <xdr:rowOff>4762</xdr:rowOff>
    </xdr:from>
    <xdr:to>
      <xdr:col>19</xdr:col>
      <xdr:colOff>57150</xdr:colOff>
      <xdr:row>22</xdr:row>
      <xdr:rowOff>80962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314325</xdr:colOff>
      <xdr:row>1</xdr:row>
      <xdr:rowOff>19050</xdr:rowOff>
    </xdr:from>
    <xdr:to>
      <xdr:col>28</xdr:col>
      <xdr:colOff>390525</xdr:colOff>
      <xdr:row>26</xdr:row>
      <xdr:rowOff>38100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9525</xdr:rowOff>
    </xdr:from>
    <xdr:to>
      <xdr:col>8</xdr:col>
      <xdr:colOff>342900</xdr:colOff>
      <xdr:row>15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295275</xdr:colOff>
      <xdr:row>15</xdr:row>
      <xdr:rowOff>85725</xdr:rowOff>
    </xdr:from>
    <xdr:to>
      <xdr:col>15</xdr:col>
      <xdr:colOff>600075</xdr:colOff>
      <xdr:row>29</xdr:row>
      <xdr:rowOff>161925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333375</xdr:colOff>
      <xdr:row>1</xdr:row>
      <xdr:rowOff>9525</xdr:rowOff>
    </xdr:from>
    <xdr:to>
      <xdr:col>16</xdr:col>
      <xdr:colOff>28575</xdr:colOff>
      <xdr:row>15</xdr:row>
      <xdr:rowOff>85725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600075</xdr:colOff>
      <xdr:row>15</xdr:row>
      <xdr:rowOff>66675</xdr:rowOff>
    </xdr:from>
    <xdr:to>
      <xdr:col>8</xdr:col>
      <xdr:colOff>295275</xdr:colOff>
      <xdr:row>29</xdr:row>
      <xdr:rowOff>142875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28575</xdr:colOff>
      <xdr:row>29</xdr:row>
      <xdr:rowOff>123825</xdr:rowOff>
    </xdr:from>
    <xdr:to>
      <xdr:col>8</xdr:col>
      <xdr:colOff>333375</xdr:colOff>
      <xdr:row>44</xdr:row>
      <xdr:rowOff>9525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6"/>
  <sheetViews>
    <sheetView tabSelected="1" zoomScale="60" zoomScaleNormal="60" workbookViewId="0">
      <selection activeCell="O29" sqref="O29"/>
    </sheetView>
  </sheetViews>
  <sheetFormatPr defaultRowHeight="15" x14ac:dyDescent="0.25"/>
  <cols>
    <col min="1" max="1" width="25.28515625" style="3" bestFit="1" customWidth="1"/>
    <col min="2" max="3" width="10.42578125" bestFit="1" customWidth="1"/>
    <col min="4" max="5" width="9.85546875" bestFit="1" customWidth="1"/>
    <col min="6" max="6" width="10.42578125" bestFit="1" customWidth="1"/>
    <col min="7" max="7" width="9.85546875" bestFit="1" customWidth="1"/>
    <col min="8" max="8" width="9.42578125" bestFit="1" customWidth="1"/>
    <col min="9" max="10" width="9.85546875" bestFit="1" customWidth="1"/>
    <col min="11" max="11" width="10.42578125" bestFit="1" customWidth="1"/>
    <col min="12" max="12" width="12.7109375" bestFit="1" customWidth="1"/>
    <col min="14" max="14" width="11.85546875" bestFit="1" customWidth="1"/>
    <col min="15" max="15" width="20.5703125" bestFit="1" customWidth="1"/>
    <col min="16" max="16" width="9.5703125" bestFit="1" customWidth="1"/>
    <col min="17" max="17" width="11.5703125" bestFit="1" customWidth="1"/>
    <col min="18" max="18" width="8.7109375" bestFit="1" customWidth="1"/>
    <col min="19" max="21" width="9.5703125" bestFit="1" customWidth="1"/>
    <col min="22" max="22" width="8.42578125" bestFit="1" customWidth="1"/>
    <col min="23" max="23" width="9.5703125" bestFit="1" customWidth="1"/>
    <col min="24" max="24" width="7.5703125" bestFit="1" customWidth="1"/>
    <col min="26" max="26" width="8.7109375" bestFit="1" customWidth="1"/>
    <col min="28" max="28" width="15" customWidth="1"/>
    <col min="30" max="30" width="5.85546875" bestFit="1" customWidth="1"/>
    <col min="31" max="32" width="12.42578125" bestFit="1" customWidth="1"/>
    <col min="33" max="33" width="11.85546875" bestFit="1" customWidth="1"/>
    <col min="34" max="34" width="12.140625" bestFit="1" customWidth="1"/>
    <col min="35" max="36" width="12.42578125" bestFit="1" customWidth="1"/>
    <col min="37" max="37" width="11.85546875" bestFit="1" customWidth="1"/>
    <col min="38" max="39" width="12.42578125" bestFit="1" customWidth="1"/>
    <col min="40" max="40" width="12.140625" bestFit="1" customWidth="1"/>
    <col min="43" max="43" width="9.7109375" bestFit="1" customWidth="1"/>
  </cols>
  <sheetData>
    <row r="1" spans="1:52" x14ac:dyDescent="0.25">
      <c r="A1" s="1" t="s">
        <v>0</v>
      </c>
    </row>
    <row r="3" spans="1:52" x14ac:dyDescent="0.25">
      <c r="A3" s="2" t="s">
        <v>1</v>
      </c>
    </row>
    <row r="5" spans="1:52" x14ac:dyDescent="0.25"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L5" s="3" t="s">
        <v>24</v>
      </c>
      <c r="M5" s="3"/>
      <c r="N5" s="3"/>
    </row>
    <row r="6" spans="1:52" x14ac:dyDescent="0.25">
      <c r="A6" s="4" t="s">
        <v>4</v>
      </c>
      <c r="B6" s="6">
        <v>7.8697522715251164E-7</v>
      </c>
      <c r="C6" s="7">
        <v>0.39119446584774592</v>
      </c>
      <c r="D6" s="7">
        <v>0.22452153213189396</v>
      </c>
      <c r="E6" s="7">
        <v>0.12517270417930493</v>
      </c>
      <c r="F6" s="7">
        <v>0.15795532042199339</v>
      </c>
      <c r="G6" s="7">
        <v>0.16225692996365421</v>
      </c>
      <c r="H6" s="7">
        <v>6.3966693579202719E-2</v>
      </c>
      <c r="I6" s="7">
        <v>5.8788084317196253E-2</v>
      </c>
      <c r="J6" s="7">
        <v>5.8323675519619311E-2</v>
      </c>
      <c r="K6" s="7">
        <v>5.1852188391742507E-2</v>
      </c>
      <c r="L6">
        <v>0.70493099999999997</v>
      </c>
      <c r="M6" s="28"/>
      <c r="N6" s="28"/>
      <c r="P6" s="18">
        <f t="shared" ref="P6:P15" si="1">C6-B6</f>
        <v>0.39119367887251877</v>
      </c>
      <c r="Q6" s="18">
        <f t="shared" ref="Q6:Q15" si="2">D6-C6</f>
        <v>-0.16667293371585196</v>
      </c>
      <c r="R6" s="18">
        <f t="shared" ref="R6:R15" si="3">E6-D6</f>
        <v>-9.9348827952589036E-2</v>
      </c>
      <c r="S6" s="18">
        <f t="shared" ref="S6:S15" si="4">F6-E6</f>
        <v>3.2782616242688467E-2</v>
      </c>
      <c r="T6" s="18">
        <f t="shared" ref="T6:T15" si="5">G6-F6</f>
        <v>4.3016095416608113E-3</v>
      </c>
      <c r="U6" s="18">
        <f t="shared" ref="U6:U15" si="6">H6-G6</f>
        <v>-9.8290236384451488E-2</v>
      </c>
      <c r="V6" s="18">
        <f t="shared" ref="V6:V15" si="7">I6-H6</f>
        <v>-5.1786092620064658E-3</v>
      </c>
      <c r="W6" s="18">
        <f t="shared" ref="W6:W15" si="8">J6-I6</f>
        <v>-4.6440879757694148E-4</v>
      </c>
      <c r="X6" s="18">
        <f t="shared" ref="X6:X15" si="9">K6-J6</f>
        <v>-6.4714871278768044E-3</v>
      </c>
      <c r="Y6" s="18"/>
      <c r="Z6" s="18">
        <f>ABS(SUM(P6:X6))</f>
        <v>5.1851401416515355E-2</v>
      </c>
      <c r="AB6" s="21">
        <f>SUM(Z6:Z15)/10</f>
        <v>0.10018355827257455</v>
      </c>
      <c r="AD6" s="41"/>
      <c r="AE6" s="42">
        <v>2008</v>
      </c>
      <c r="AF6" s="41">
        <v>2009</v>
      </c>
      <c r="AG6" s="41">
        <v>2010</v>
      </c>
      <c r="AH6" s="41">
        <v>2011</v>
      </c>
      <c r="AI6" s="41">
        <v>2012</v>
      </c>
      <c r="AJ6" s="41">
        <v>2013</v>
      </c>
      <c r="AK6" s="41">
        <v>2014</v>
      </c>
      <c r="AL6" s="41">
        <v>2015</v>
      </c>
      <c r="AM6" s="41">
        <v>2016</v>
      </c>
      <c r="AN6" s="41">
        <v>2017</v>
      </c>
    </row>
    <row r="7" spans="1:52" x14ac:dyDescent="0.25">
      <c r="A7" s="4" t="s">
        <v>5</v>
      </c>
      <c r="B7" s="6">
        <v>0.34406580970384965</v>
      </c>
      <c r="C7" s="7">
        <v>0</v>
      </c>
      <c r="D7" s="7">
        <v>0.2889587350571961</v>
      </c>
      <c r="E7" s="7">
        <v>5.6241179840909129E-2</v>
      </c>
      <c r="F7" s="7">
        <v>6.507456475957514E-2</v>
      </c>
      <c r="G7" s="7">
        <v>5.0035165552276155E-2</v>
      </c>
      <c r="H7" s="7">
        <v>9.5927031903350085E-2</v>
      </c>
      <c r="I7" s="7">
        <v>0.10398410070263023</v>
      </c>
      <c r="J7" s="7">
        <v>0.10794780835282877</v>
      </c>
      <c r="K7" s="7">
        <v>0.1178320213802055</v>
      </c>
      <c r="L7">
        <v>9.3576069999999997E-2</v>
      </c>
      <c r="M7" s="28"/>
      <c r="N7" s="28"/>
      <c r="P7" s="18">
        <f t="shared" si="1"/>
        <v>-0.34406580970384965</v>
      </c>
      <c r="Q7" s="18">
        <f t="shared" si="2"/>
        <v>0.2889587350571961</v>
      </c>
      <c r="R7" s="18">
        <f t="shared" si="3"/>
        <v>-0.23271755521628698</v>
      </c>
      <c r="S7" s="18">
        <f t="shared" si="4"/>
        <v>8.833384918666011E-3</v>
      </c>
      <c r="T7" s="18">
        <f t="shared" si="5"/>
        <v>-1.5039399207298985E-2</v>
      </c>
      <c r="U7" s="18">
        <f t="shared" si="6"/>
        <v>4.589186635107393E-2</v>
      </c>
      <c r="V7" s="18">
        <f t="shared" si="7"/>
        <v>8.0570687992801426E-3</v>
      </c>
      <c r="W7" s="18">
        <f t="shared" si="8"/>
        <v>3.9637076501985447E-3</v>
      </c>
      <c r="X7" s="18">
        <f t="shared" si="9"/>
        <v>9.8842130273767287E-3</v>
      </c>
      <c r="Z7" s="18">
        <f t="shared" ref="Z7:Z15" si="10">ABS(SUM(P7:X7))</f>
        <v>0.22623378832364416</v>
      </c>
      <c r="AD7" s="41" t="s">
        <v>28</v>
      </c>
      <c r="AE7" s="43">
        <v>-0.66367433985139612</v>
      </c>
      <c r="AF7" s="44">
        <v>-0.26387857617870109</v>
      </c>
      <c r="AG7" s="44">
        <v>-9.1664242623681377E-2</v>
      </c>
      <c r="AH7" s="44">
        <v>-0.14166557402399677</v>
      </c>
      <c r="AI7" s="44">
        <v>-0.22268426391848264</v>
      </c>
      <c r="AJ7" s="44">
        <v>-0.25433331919633928</v>
      </c>
      <c r="AK7" s="44">
        <v>8.5596477703722113E-2</v>
      </c>
      <c r="AL7" s="45">
        <v>9.6014200325291142E-3</v>
      </c>
      <c r="AM7" s="44">
        <v>1.6990459547325396E-2</v>
      </c>
      <c r="AN7" s="44">
        <v>4.6361880838029529E-2</v>
      </c>
      <c r="AQ7" s="47">
        <f>AE7*B6</f>
        <v>-5.2229526435984568E-7</v>
      </c>
      <c r="AR7" s="47">
        <f t="shared" ref="AR7:AZ7" si="11">AF7*C6</f>
        <v>-0.1032278386568907</v>
      </c>
      <c r="AS7" s="47">
        <f t="shared" si="11"/>
        <v>-2.0580596195578602E-2</v>
      </c>
      <c r="AT7" s="47">
        <f t="shared" si="11"/>
        <v>-1.7732662989697171E-2</v>
      </c>
      <c r="AU7" s="47">
        <f t="shared" si="11"/>
        <v>-3.517416426017967E-2</v>
      </c>
      <c r="AV7" s="47">
        <f t="shared" si="11"/>
        <v>-4.1267343560264132E-2</v>
      </c>
      <c r="AW7" s="47">
        <f t="shared" si="11"/>
        <v>5.4753236607330497E-3</v>
      </c>
      <c r="AX7" s="47">
        <f t="shared" si="11"/>
        <v>5.6444909043713875E-4</v>
      </c>
      <c r="AY7" s="47">
        <f t="shared" si="11"/>
        <v>9.9094604956742431E-4</v>
      </c>
      <c r="AZ7" s="47">
        <f t="shared" si="11"/>
        <v>2.4039649794090241E-3</v>
      </c>
    </row>
    <row r="8" spans="1:52" x14ac:dyDescent="0.25">
      <c r="A8" s="4" t="s">
        <v>6</v>
      </c>
      <c r="B8" s="6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>
        <v>2.1423610000000002</v>
      </c>
      <c r="M8" s="28"/>
      <c r="N8" s="28"/>
      <c r="P8" s="18">
        <f t="shared" si="1"/>
        <v>0</v>
      </c>
      <c r="Q8" s="18">
        <f t="shared" si="2"/>
        <v>0</v>
      </c>
      <c r="R8" s="18">
        <f t="shared" si="3"/>
        <v>0</v>
      </c>
      <c r="S8" s="18">
        <f t="shared" si="4"/>
        <v>0</v>
      </c>
      <c r="T8" s="18">
        <f t="shared" si="5"/>
        <v>0</v>
      </c>
      <c r="U8" s="18">
        <f t="shared" si="6"/>
        <v>0</v>
      </c>
      <c r="V8" s="18">
        <f t="shared" si="7"/>
        <v>0</v>
      </c>
      <c r="W8" s="18">
        <f t="shared" si="8"/>
        <v>0</v>
      </c>
      <c r="X8" s="18">
        <f t="shared" si="9"/>
        <v>0</v>
      </c>
      <c r="Z8" s="18">
        <f t="shared" si="10"/>
        <v>0</v>
      </c>
      <c r="AD8" s="41" t="s">
        <v>29</v>
      </c>
      <c r="AE8" s="43">
        <v>-1.1918263877767956</v>
      </c>
      <c r="AF8" s="44">
        <v>-0.75694417084163323</v>
      </c>
      <c r="AG8" s="44">
        <v>-9.4054289222240267E-2</v>
      </c>
      <c r="AH8" s="44">
        <v>-0.2332431984714054</v>
      </c>
      <c r="AI8" s="44">
        <v>-4.1341393126409689E-3</v>
      </c>
      <c r="AJ8" s="44">
        <v>-3.7582583513478679E-2</v>
      </c>
      <c r="AK8" s="44">
        <v>-4.2516975151283325E-2</v>
      </c>
      <c r="AL8" s="45">
        <v>-7.6401837354857755E-2</v>
      </c>
      <c r="AM8" s="44">
        <v>-4.2168778754450069E-2</v>
      </c>
      <c r="AN8" s="44">
        <v>-7.5725045420042034E-2</v>
      </c>
      <c r="AQ8" s="47">
        <f t="shared" ref="AQ8:AQ16" si="12">AE8*B7</f>
        <v>-0.41006671113683746</v>
      </c>
      <c r="AR8" s="47">
        <f t="shared" ref="AR8:AR16" si="13">AF8*C7</f>
        <v>0</v>
      </c>
      <c r="AS8" s="47">
        <f t="shared" ref="AS8:AS16" si="14">AG8*D7</f>
        <v>-2.717780844036222E-2</v>
      </c>
      <c r="AT8" s="47">
        <f t="shared" ref="AT8:AT16" si="15">AH8*E7</f>
        <v>-1.3117872671899173E-2</v>
      </c>
      <c r="AU8" s="47">
        <f t="shared" ref="AU8:AU16" si="16">AI8*F7</f>
        <v>-2.690273164255602E-4</v>
      </c>
      <c r="AV8" s="47">
        <f t="shared" ref="AV8:AV16" si="17">AJ8*G7</f>
        <v>-1.8804507879791501E-3</v>
      </c>
      <c r="AW8" s="47">
        <f t="shared" ref="AW8:AW16" si="18">AK8*H7</f>
        <v>-4.0785272317710982E-3</v>
      </c>
      <c r="AX8" s="47">
        <f t="shared" ref="AX8:AX16" si="19">AL8*I7</f>
        <v>-7.9445763493735042E-3</v>
      </c>
      <c r="AY8" s="47">
        <f t="shared" ref="AY8:AY16" si="20">AM8*J7</f>
        <v>-4.5520272474582138E-3</v>
      </c>
      <c r="AZ8" s="47">
        <f t="shared" ref="AZ8:AZ16" si="21">AN8*K7</f>
        <v>-8.9228351709514254E-3</v>
      </c>
    </row>
    <row r="9" spans="1:52" x14ac:dyDescent="0.25">
      <c r="A9" s="4" t="s">
        <v>7</v>
      </c>
      <c r="B9" s="6">
        <v>2.7471659171178397E-2</v>
      </c>
      <c r="C9" s="7">
        <v>0</v>
      </c>
      <c r="D9" s="7">
        <v>0</v>
      </c>
      <c r="E9" s="7">
        <v>3.0512174548382034E-2</v>
      </c>
      <c r="F9" s="7">
        <v>2.3126237888248847E-2</v>
      </c>
      <c r="G9" s="7">
        <v>2.6464973420450139E-2</v>
      </c>
      <c r="H9" s="7">
        <v>4.1464011880661004E-2</v>
      </c>
      <c r="I9" s="7">
        <v>4.1686630222933639E-2</v>
      </c>
      <c r="J9" s="7">
        <v>4.0766934280764902E-2</v>
      </c>
      <c r="K9" s="7">
        <v>4.081159307436312E-2</v>
      </c>
      <c r="L9">
        <v>1.2409289999999999</v>
      </c>
      <c r="M9" s="28"/>
      <c r="N9" s="28"/>
      <c r="P9" s="18">
        <f t="shared" si="1"/>
        <v>-2.7471659171178397E-2</v>
      </c>
      <c r="Q9" s="18">
        <f t="shared" si="2"/>
        <v>0</v>
      </c>
      <c r="R9" s="18">
        <f t="shared" si="3"/>
        <v>3.0512174548382034E-2</v>
      </c>
      <c r="S9" s="18">
        <f t="shared" si="4"/>
        <v>-7.3859366601331869E-3</v>
      </c>
      <c r="T9" s="18">
        <f t="shared" si="5"/>
        <v>3.3387355322012924E-3</v>
      </c>
      <c r="U9" s="18">
        <f t="shared" si="6"/>
        <v>1.4999038460210865E-2</v>
      </c>
      <c r="V9" s="18">
        <f t="shared" si="7"/>
        <v>2.2261834227263466E-4</v>
      </c>
      <c r="W9" s="18">
        <f t="shared" si="8"/>
        <v>-9.1969594216873701E-4</v>
      </c>
      <c r="X9" s="18">
        <f t="shared" si="9"/>
        <v>4.4658793598217894E-5</v>
      </c>
      <c r="Z9" s="18">
        <f t="shared" si="10"/>
        <v>1.3339933903184723E-2</v>
      </c>
      <c r="AD9" s="41" t="s">
        <v>30</v>
      </c>
      <c r="AE9" s="43">
        <v>-0.15789006402433267</v>
      </c>
      <c r="AF9" s="44">
        <v>0.29003001072605722</v>
      </c>
      <c r="AG9" s="44">
        <v>0.22320537052454026</v>
      </c>
      <c r="AH9" s="44">
        <v>-5.894737637268354E-2</v>
      </c>
      <c r="AI9" s="44">
        <v>8.0033443196195514E-2</v>
      </c>
      <c r="AJ9" s="44">
        <v>0.11850372025504534</v>
      </c>
      <c r="AK9" s="44">
        <v>6.0283811368684939</v>
      </c>
      <c r="AL9" s="45">
        <v>6.2017653671181057</v>
      </c>
      <c r="AM9" s="44">
        <v>6.3192299001939745</v>
      </c>
      <c r="AN9" s="44">
        <v>6.1746909259778908</v>
      </c>
      <c r="AQ9" s="47">
        <f t="shared" si="12"/>
        <v>0</v>
      </c>
      <c r="AR9" s="47">
        <f t="shared" si="13"/>
        <v>0</v>
      </c>
      <c r="AS9" s="47">
        <f t="shared" si="14"/>
        <v>0</v>
      </c>
      <c r="AT9" s="47">
        <f t="shared" si="15"/>
        <v>0</v>
      </c>
      <c r="AU9" s="47">
        <f t="shared" si="16"/>
        <v>0</v>
      </c>
      <c r="AV9" s="47">
        <f t="shared" si="17"/>
        <v>0</v>
      </c>
      <c r="AW9" s="47">
        <f t="shared" si="18"/>
        <v>0</v>
      </c>
      <c r="AX9" s="47">
        <f t="shared" si="19"/>
        <v>0</v>
      </c>
      <c r="AY9" s="47">
        <f t="shared" si="20"/>
        <v>0</v>
      </c>
      <c r="AZ9" s="47">
        <f t="shared" si="21"/>
        <v>0</v>
      </c>
    </row>
    <row r="10" spans="1:52" x14ac:dyDescent="0.25">
      <c r="A10" s="4" t="s">
        <v>8</v>
      </c>
      <c r="B10" s="6">
        <v>0</v>
      </c>
      <c r="C10" s="7">
        <v>0.18427515514292675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>
        <v>0.14334060000000001</v>
      </c>
      <c r="M10" s="28"/>
      <c r="N10" s="28"/>
      <c r="P10" s="18">
        <f t="shared" si="1"/>
        <v>0.18427515514292675</v>
      </c>
      <c r="Q10" s="18">
        <f t="shared" si="2"/>
        <v>-0.18427515514292675</v>
      </c>
      <c r="R10" s="18">
        <f t="shared" si="3"/>
        <v>0</v>
      </c>
      <c r="S10" s="18">
        <f t="shared" si="4"/>
        <v>0</v>
      </c>
      <c r="T10" s="18">
        <f t="shared" si="5"/>
        <v>0</v>
      </c>
      <c r="U10" s="18">
        <f t="shared" si="6"/>
        <v>0</v>
      </c>
      <c r="V10" s="18">
        <f t="shared" si="7"/>
        <v>0</v>
      </c>
      <c r="W10" s="18">
        <f t="shared" si="8"/>
        <v>0</v>
      </c>
      <c r="X10" s="18">
        <f t="shared" si="9"/>
        <v>0</v>
      </c>
      <c r="Z10" s="18">
        <f t="shared" si="10"/>
        <v>0</v>
      </c>
      <c r="AD10" s="41" t="s">
        <v>31</v>
      </c>
      <c r="AE10" s="43">
        <v>-0.92049095114507673</v>
      </c>
      <c r="AF10" s="44">
        <v>-0.99505560441278462</v>
      </c>
      <c r="AG10" s="44">
        <v>-0.75488360306648494</v>
      </c>
      <c r="AH10" s="44">
        <v>-0.37250255733416804</v>
      </c>
      <c r="AI10" s="44">
        <v>-0.32724555965857943</v>
      </c>
      <c r="AJ10" s="44">
        <v>-0.28141591629585971</v>
      </c>
      <c r="AK10" s="44">
        <v>-0.31986749921291041</v>
      </c>
      <c r="AL10" s="45">
        <v>0.81882587832712339</v>
      </c>
      <c r="AM10" s="44">
        <v>0.80183340369258704</v>
      </c>
      <c r="AN10" s="44">
        <v>0.79659629737480564</v>
      </c>
      <c r="AQ10" s="47">
        <f t="shared" si="12"/>
        <v>-2.5287413680011372E-2</v>
      </c>
      <c r="AR10" s="47">
        <f t="shared" si="13"/>
        <v>0</v>
      </c>
      <c r="AS10" s="47">
        <f t="shared" si="14"/>
        <v>0</v>
      </c>
      <c r="AT10" s="47">
        <f t="shared" si="15"/>
        <v>-1.1365863049098821E-2</v>
      </c>
      <c r="AU10" s="47">
        <f t="shared" si="16"/>
        <v>-7.5679586605374377E-3</v>
      </c>
      <c r="AV10" s="47">
        <f t="shared" si="17"/>
        <v>-7.4476647448615488E-3</v>
      </c>
      <c r="AW10" s="47">
        <f t="shared" si="18"/>
        <v>-1.3262989787601442E-2</v>
      </c>
      <c r="AX10" s="47">
        <f t="shared" si="19"/>
        <v>3.4134091606791643E-2</v>
      </c>
      <c r="AY10" s="47">
        <f t="shared" si="20"/>
        <v>3.2688289672457731E-2</v>
      </c>
      <c r="AZ10" s="47">
        <f t="shared" si="21"/>
        <v>3.2510363933004924E-2</v>
      </c>
    </row>
    <row r="11" spans="1:52" x14ac:dyDescent="0.25">
      <c r="A11" s="4" t="s">
        <v>9</v>
      </c>
      <c r="B11" s="6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>
        <v>2.2053410000000002</v>
      </c>
      <c r="M11" s="28"/>
      <c r="N11" s="28"/>
      <c r="O11" s="13"/>
      <c r="P11" s="18">
        <f t="shared" si="1"/>
        <v>0</v>
      </c>
      <c r="Q11" s="18">
        <f t="shared" si="2"/>
        <v>0</v>
      </c>
      <c r="R11" s="18">
        <f t="shared" si="3"/>
        <v>0</v>
      </c>
      <c r="S11" s="18">
        <f t="shared" si="4"/>
        <v>0</v>
      </c>
      <c r="T11" s="18">
        <f t="shared" si="5"/>
        <v>0</v>
      </c>
      <c r="U11" s="18">
        <f t="shared" si="6"/>
        <v>0</v>
      </c>
      <c r="V11" s="18">
        <f t="shared" si="7"/>
        <v>0</v>
      </c>
      <c r="W11" s="18">
        <f t="shared" si="8"/>
        <v>0</v>
      </c>
      <c r="X11" s="18">
        <f t="shared" si="9"/>
        <v>0</v>
      </c>
      <c r="Z11" s="18">
        <f t="shared" si="10"/>
        <v>0</v>
      </c>
      <c r="AD11" s="41" t="s">
        <v>32</v>
      </c>
      <c r="AE11" s="36">
        <v>1.2512711928181879</v>
      </c>
      <c r="AF11" s="36">
        <v>0.13520433810803398</v>
      </c>
      <c r="AG11" s="36">
        <v>0.69152142342123657</v>
      </c>
      <c r="AH11" s="36">
        <v>0.67570107365179466</v>
      </c>
      <c r="AI11" s="36">
        <v>0.61182528018753179</v>
      </c>
      <c r="AJ11" s="36">
        <v>0.58497164848981908</v>
      </c>
      <c r="AK11" s="36">
        <v>0.46348043541416528</v>
      </c>
      <c r="AL11" s="39">
        <v>0.44648936700249769</v>
      </c>
      <c r="AM11" s="36">
        <v>0.4419477160129649</v>
      </c>
      <c r="AN11" s="36">
        <v>0.40366727886194836</v>
      </c>
      <c r="AQ11" s="47">
        <f t="shared" si="12"/>
        <v>0</v>
      </c>
      <c r="AR11" s="47">
        <f t="shared" si="13"/>
        <v>2.4914800380854685E-2</v>
      </c>
      <c r="AS11" s="47">
        <f t="shared" si="14"/>
        <v>0</v>
      </c>
      <c r="AT11" s="47">
        <f t="shared" si="15"/>
        <v>0</v>
      </c>
      <c r="AU11" s="47">
        <f t="shared" si="16"/>
        <v>0</v>
      </c>
      <c r="AV11" s="47">
        <f t="shared" si="17"/>
        <v>0</v>
      </c>
      <c r="AW11" s="47">
        <f t="shared" si="18"/>
        <v>0</v>
      </c>
      <c r="AX11" s="47">
        <f t="shared" si="19"/>
        <v>0</v>
      </c>
      <c r="AY11" s="47">
        <f t="shared" si="20"/>
        <v>0</v>
      </c>
      <c r="AZ11" s="47">
        <f t="shared" si="21"/>
        <v>0</v>
      </c>
    </row>
    <row r="12" spans="1:52" x14ac:dyDescent="0.25">
      <c r="A12" s="4" t="s">
        <v>10</v>
      </c>
      <c r="B12" s="6">
        <v>0</v>
      </c>
      <c r="C12" s="7">
        <v>8.1531125857438283E-2</v>
      </c>
      <c r="D12" s="7">
        <v>0.16388760488683196</v>
      </c>
      <c r="E12" s="7">
        <v>0.42494481290160735</v>
      </c>
      <c r="F12" s="7">
        <v>0.41307319004984322</v>
      </c>
      <c r="G12" s="7">
        <v>0.43101765197971814</v>
      </c>
      <c r="H12" s="7">
        <v>0.42658997180110247</v>
      </c>
      <c r="I12" s="7">
        <v>0.4277212245302674</v>
      </c>
      <c r="J12" s="7">
        <v>0.43515105030458862</v>
      </c>
      <c r="K12" s="7">
        <v>0.43572645604317273</v>
      </c>
      <c r="L12">
        <v>0.70560929999999999</v>
      </c>
      <c r="M12" s="28"/>
      <c r="N12" s="28"/>
      <c r="O12" s="13"/>
      <c r="P12" s="18">
        <f t="shared" si="1"/>
        <v>8.1531125857438283E-2</v>
      </c>
      <c r="Q12" s="18">
        <f t="shared" si="2"/>
        <v>8.2356479029393678E-2</v>
      </c>
      <c r="R12" s="18">
        <f t="shared" si="3"/>
        <v>0.26105720801477539</v>
      </c>
      <c r="S12" s="18">
        <f t="shared" si="4"/>
        <v>-1.187162285176413E-2</v>
      </c>
      <c r="T12" s="18">
        <f t="shared" si="5"/>
        <v>1.7944461929874922E-2</v>
      </c>
      <c r="U12" s="18">
        <f t="shared" si="6"/>
        <v>-4.4276801786156672E-3</v>
      </c>
      <c r="V12" s="18">
        <f t="shared" si="7"/>
        <v>1.1312527291649221E-3</v>
      </c>
      <c r="W12" s="18">
        <f t="shared" si="8"/>
        <v>7.4298257743212193E-3</v>
      </c>
      <c r="X12" s="18">
        <f t="shared" si="9"/>
        <v>5.7540573858411159E-4</v>
      </c>
      <c r="Z12" s="18">
        <f t="shared" si="10"/>
        <v>0.43572645604317273</v>
      </c>
      <c r="AD12" s="41" t="s">
        <v>33</v>
      </c>
      <c r="AE12" s="43">
        <v>0.70723594135658641</v>
      </c>
      <c r="AF12" s="44">
        <v>-1.724203077425682</v>
      </c>
      <c r="AG12" s="44">
        <v>-0.12373777971995414</v>
      </c>
      <c r="AH12" s="44">
        <v>8.3340722825509764E-2</v>
      </c>
      <c r="AI12" s="44">
        <v>6.8973205331364293E-2</v>
      </c>
      <c r="AJ12" s="44">
        <v>-8.601793080173839E-2</v>
      </c>
      <c r="AK12" s="44">
        <v>-0.17195181236132481</v>
      </c>
      <c r="AL12" s="45">
        <v>-0.18415446806846208</v>
      </c>
      <c r="AM12" s="44">
        <v>-0.20820650466013141</v>
      </c>
      <c r="AN12" s="44">
        <v>-0.24142265701538101</v>
      </c>
      <c r="AQ12" s="47">
        <f t="shared" si="12"/>
        <v>0</v>
      </c>
      <c r="AR12" s="47">
        <f t="shared" si="13"/>
        <v>0</v>
      </c>
      <c r="AS12" s="47">
        <f t="shared" si="14"/>
        <v>0</v>
      </c>
      <c r="AT12" s="47">
        <f t="shared" si="15"/>
        <v>0</v>
      </c>
      <c r="AU12" s="47">
        <f t="shared" si="16"/>
        <v>0</v>
      </c>
      <c r="AV12" s="47">
        <f t="shared" si="17"/>
        <v>0</v>
      </c>
      <c r="AW12" s="47">
        <f t="shared" si="18"/>
        <v>0</v>
      </c>
      <c r="AX12" s="47">
        <f t="shared" si="19"/>
        <v>0</v>
      </c>
      <c r="AY12" s="47">
        <f t="shared" si="20"/>
        <v>0</v>
      </c>
      <c r="AZ12" s="47">
        <f t="shared" si="21"/>
        <v>0</v>
      </c>
    </row>
    <row r="13" spans="1:52" x14ac:dyDescent="0.25">
      <c r="A13" s="4" t="s">
        <v>11</v>
      </c>
      <c r="B13" s="6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>
        <v>1.858236</v>
      </c>
      <c r="M13" s="28"/>
      <c r="N13" s="28"/>
      <c r="O13" s="13"/>
      <c r="P13" s="18">
        <f t="shared" si="1"/>
        <v>0</v>
      </c>
      <c r="Q13" s="18">
        <f t="shared" si="2"/>
        <v>0</v>
      </c>
      <c r="R13" s="18">
        <f t="shared" si="3"/>
        <v>0</v>
      </c>
      <c r="S13" s="18">
        <f t="shared" si="4"/>
        <v>0</v>
      </c>
      <c r="T13" s="18">
        <f t="shared" si="5"/>
        <v>0</v>
      </c>
      <c r="U13" s="18">
        <f t="shared" si="6"/>
        <v>0</v>
      </c>
      <c r="V13" s="18">
        <f t="shared" si="7"/>
        <v>0</v>
      </c>
      <c r="W13" s="18">
        <f t="shared" si="8"/>
        <v>0</v>
      </c>
      <c r="X13" s="18">
        <f t="shared" si="9"/>
        <v>0</v>
      </c>
      <c r="Z13" s="18">
        <f t="shared" si="10"/>
        <v>0</v>
      </c>
      <c r="AC13" s="13"/>
      <c r="AD13" s="41" t="s">
        <v>34</v>
      </c>
      <c r="AE13" s="43">
        <v>3.0060461594891105E-2</v>
      </c>
      <c r="AF13" s="44">
        <v>-1.1844895262460367</v>
      </c>
      <c r="AG13" s="44">
        <v>-1.2577962094380386</v>
      </c>
      <c r="AH13" s="44">
        <v>-1.3972624527350788</v>
      </c>
      <c r="AI13" s="44">
        <v>-1.3080502467876955</v>
      </c>
      <c r="AJ13" s="44">
        <v>-1.4181167321900345</v>
      </c>
      <c r="AK13" s="44">
        <v>-1.4460968007522748</v>
      </c>
      <c r="AL13" s="45">
        <v>-1.4126855201374169</v>
      </c>
      <c r="AM13" s="44">
        <v>-1.276251965262875</v>
      </c>
      <c r="AN13" s="44">
        <v>-1.2337165600414535</v>
      </c>
      <c r="AQ13" s="47">
        <f t="shared" si="12"/>
        <v>0</v>
      </c>
      <c r="AR13" s="47">
        <f t="shared" si="13"/>
        <v>-9.6572764641183056E-2</v>
      </c>
      <c r="AS13" s="47">
        <f t="shared" si="14"/>
        <v>-0.20613720820053621</v>
      </c>
      <c r="AT13" s="47">
        <f t="shared" si="15"/>
        <v>-0.59375943155194899</v>
      </c>
      <c r="AU13" s="47">
        <f t="shared" si="16"/>
        <v>-0.54032048818607814</v>
      </c>
      <c r="AV13" s="47">
        <f t="shared" si="17"/>
        <v>-0.6112333441416995</v>
      </c>
      <c r="AW13" s="47">
        <f t="shared" si="18"/>
        <v>-0.61689039345457741</v>
      </c>
      <c r="AX13" s="47">
        <f t="shared" si="19"/>
        <v>-0.60423558054935367</v>
      </c>
      <c r="AY13" s="47">
        <f t="shared" si="20"/>
        <v>-0.55536238313743536</v>
      </c>
      <c r="AZ13" s="47">
        <f t="shared" si="21"/>
        <v>-0.53756294446863662</v>
      </c>
    </row>
    <row r="14" spans="1:52" x14ac:dyDescent="0.25">
      <c r="A14" s="5" t="s">
        <v>12</v>
      </c>
      <c r="B14" s="6">
        <v>5.8105780888857983E-2</v>
      </c>
      <c r="C14" s="7">
        <v>0</v>
      </c>
      <c r="D14" s="7">
        <v>0</v>
      </c>
      <c r="E14" s="7">
        <v>7.2255662293980352E-2</v>
      </c>
      <c r="F14" s="7">
        <v>9.7605197727360399E-2</v>
      </c>
      <c r="G14" s="7">
        <v>7.9463515390266137E-2</v>
      </c>
      <c r="H14" s="7">
        <v>4.2859689850588759E-2</v>
      </c>
      <c r="I14" s="7">
        <v>4.39011114573764E-2</v>
      </c>
      <c r="J14" s="7">
        <v>3.6584778601939587E-2</v>
      </c>
      <c r="K14" s="7">
        <v>2.9787706925140895E-2</v>
      </c>
      <c r="L14">
        <v>0.3527845</v>
      </c>
      <c r="M14" s="28"/>
      <c r="N14" s="28"/>
      <c r="O14" s="13"/>
      <c r="P14" s="18">
        <f t="shared" si="1"/>
        <v>-5.8105780888857983E-2</v>
      </c>
      <c r="Q14" s="18">
        <f t="shared" si="2"/>
        <v>0</v>
      </c>
      <c r="R14" s="18">
        <f t="shared" si="3"/>
        <v>7.2255662293980352E-2</v>
      </c>
      <c r="S14" s="18">
        <f t="shared" si="4"/>
        <v>2.5349535433380047E-2</v>
      </c>
      <c r="T14" s="18">
        <f t="shared" si="5"/>
        <v>-1.8141682337094261E-2</v>
      </c>
      <c r="U14" s="18">
        <f t="shared" si="6"/>
        <v>-3.6603825539677379E-2</v>
      </c>
      <c r="V14" s="18">
        <f t="shared" si="7"/>
        <v>1.0414216067876417E-3</v>
      </c>
      <c r="W14" s="18">
        <f t="shared" si="8"/>
        <v>-7.3163328554368134E-3</v>
      </c>
      <c r="X14" s="18">
        <f t="shared" si="9"/>
        <v>-6.7970716767986918E-3</v>
      </c>
      <c r="Z14" s="18">
        <f t="shared" si="10"/>
        <v>2.8318073963717088E-2</v>
      </c>
      <c r="AC14" s="13"/>
      <c r="AD14" s="41" t="s">
        <v>35</v>
      </c>
      <c r="AE14" s="43">
        <v>-0.37860100241639222</v>
      </c>
      <c r="AF14" s="44">
        <v>-0.11193780862956414</v>
      </c>
      <c r="AG14" s="44">
        <v>0.25010937234372937</v>
      </c>
      <c r="AH14" s="44">
        <v>0.41045671805881567</v>
      </c>
      <c r="AI14" s="44">
        <v>0.6391278001166667</v>
      </c>
      <c r="AJ14" s="44">
        <v>0.68231749804828623</v>
      </c>
      <c r="AK14" s="44">
        <v>0.60182455228608023</v>
      </c>
      <c r="AL14" s="45">
        <v>0.66702151903054441</v>
      </c>
      <c r="AM14" s="44">
        <v>0.70681736178703114</v>
      </c>
      <c r="AN14" s="44">
        <v>0.7374160496997223</v>
      </c>
      <c r="AQ14" s="47">
        <f t="shared" si="12"/>
        <v>0</v>
      </c>
      <c r="AR14" s="47">
        <f t="shared" si="13"/>
        <v>0</v>
      </c>
      <c r="AS14" s="47">
        <f t="shared" si="14"/>
        <v>0</v>
      </c>
      <c r="AT14" s="47">
        <f t="shared" si="15"/>
        <v>0</v>
      </c>
      <c r="AU14" s="47">
        <f t="shared" si="16"/>
        <v>0</v>
      </c>
      <c r="AV14" s="47">
        <f t="shared" si="17"/>
        <v>0</v>
      </c>
      <c r="AW14" s="47">
        <f t="shared" si="18"/>
        <v>0</v>
      </c>
      <c r="AX14" s="47">
        <f t="shared" si="19"/>
        <v>0</v>
      </c>
      <c r="AY14" s="47">
        <f t="shared" si="20"/>
        <v>0</v>
      </c>
      <c r="AZ14" s="47">
        <f t="shared" si="21"/>
        <v>0</v>
      </c>
    </row>
    <row r="15" spans="1:52" x14ac:dyDescent="0.25">
      <c r="A15" s="5" t="s">
        <v>13</v>
      </c>
      <c r="B15" s="6">
        <v>0.57035596326088678</v>
      </c>
      <c r="C15" s="7">
        <v>0.34299925315188901</v>
      </c>
      <c r="D15" s="7">
        <v>0.32263212792407797</v>
      </c>
      <c r="E15" s="7">
        <v>0.29087346623581617</v>
      </c>
      <c r="F15" s="7">
        <v>0.24316548915297898</v>
      </c>
      <c r="G15" s="7">
        <v>0.25076176369363534</v>
      </c>
      <c r="H15" s="7">
        <v>0.32919260098509501</v>
      </c>
      <c r="I15" s="7">
        <v>0.32391884876959615</v>
      </c>
      <c r="J15" s="7">
        <v>0.32122575294025885</v>
      </c>
      <c r="K15" s="7">
        <v>0.32399003418537525</v>
      </c>
      <c r="L15">
        <v>0.59457159999999998</v>
      </c>
      <c r="M15" s="28"/>
      <c r="N15" s="28"/>
      <c r="O15" s="13"/>
      <c r="P15" s="18">
        <f t="shared" si="1"/>
        <v>-0.22735671010899777</v>
      </c>
      <c r="Q15" s="18">
        <f t="shared" si="2"/>
        <v>-2.0367125227811034E-2</v>
      </c>
      <c r="R15" s="18">
        <f t="shared" si="3"/>
        <v>-3.1758661688261802E-2</v>
      </c>
      <c r="S15" s="18">
        <f t="shared" si="4"/>
        <v>-4.7707977082837194E-2</v>
      </c>
      <c r="T15" s="18">
        <f t="shared" si="5"/>
        <v>7.596274540656367E-3</v>
      </c>
      <c r="U15" s="18">
        <f t="shared" si="6"/>
        <v>7.8430837291459665E-2</v>
      </c>
      <c r="V15" s="18">
        <f t="shared" si="7"/>
        <v>-5.2737522154988614E-3</v>
      </c>
      <c r="W15" s="18">
        <f t="shared" si="8"/>
        <v>-2.6930958293372997E-3</v>
      </c>
      <c r="X15" s="18">
        <f t="shared" si="9"/>
        <v>2.7642812451164067E-3</v>
      </c>
      <c r="Z15" s="18">
        <f t="shared" si="10"/>
        <v>0.24636592907551152</v>
      </c>
      <c r="AC15" s="13"/>
      <c r="AD15" s="41" t="s">
        <v>36</v>
      </c>
      <c r="AE15" s="43">
        <v>0.90524170750629918</v>
      </c>
      <c r="AF15" s="44">
        <v>-0.69011847702216333</v>
      </c>
      <c r="AG15" s="44">
        <v>-0.49835074712009958</v>
      </c>
      <c r="AH15" s="44">
        <v>-0.65875744361950317</v>
      </c>
      <c r="AI15" s="44">
        <v>-0.45952207442387927</v>
      </c>
      <c r="AJ15" s="44">
        <v>-0.50551603080799712</v>
      </c>
      <c r="AK15" s="44">
        <v>-0.23654425178854291</v>
      </c>
      <c r="AL15" s="45">
        <v>-0.29770915617233107</v>
      </c>
      <c r="AM15" s="44">
        <v>-0.25430071802139209</v>
      </c>
      <c r="AN15" s="44">
        <v>-0.23889424806160761</v>
      </c>
      <c r="AQ15" s="47">
        <f t="shared" si="12"/>
        <v>5.259977630781669E-2</v>
      </c>
      <c r="AR15" s="47">
        <f t="shared" si="13"/>
        <v>0</v>
      </c>
      <c r="AS15" s="47">
        <f t="shared" si="14"/>
        <v>0</v>
      </c>
      <c r="AT15" s="47">
        <f t="shared" si="15"/>
        <v>-4.7598955379816621E-2</v>
      </c>
      <c r="AU15" s="47">
        <f t="shared" si="16"/>
        <v>-4.4851742934229555E-2</v>
      </c>
      <c r="AV15" s="47">
        <f t="shared" si="17"/>
        <v>-4.0170080894137532E-2</v>
      </c>
      <c r="AW15" s="47">
        <f t="shared" si="18"/>
        <v>-1.0138213267596525E-2</v>
      </c>
      <c r="AX15" s="47">
        <f t="shared" si="19"/>
        <v>-1.3069762847002984E-2</v>
      </c>
      <c r="AY15" s="47">
        <f t="shared" si="20"/>
        <v>-9.3035354671268979E-3</v>
      </c>
      <c r="AZ15" s="47">
        <f t="shared" si="21"/>
        <v>-7.1161118473610759E-3</v>
      </c>
    </row>
    <row r="16" spans="1:52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29"/>
      <c r="M16" s="29"/>
      <c r="N16" s="29"/>
      <c r="O16" s="13"/>
      <c r="P16" s="18"/>
      <c r="Q16" s="18"/>
      <c r="R16" s="18"/>
      <c r="S16" s="18"/>
      <c r="T16" s="18"/>
      <c r="U16" s="18"/>
      <c r="V16" s="18"/>
      <c r="W16" s="18"/>
      <c r="X16" s="18"/>
      <c r="AC16" s="13"/>
      <c r="AD16" s="40" t="s">
        <v>37</v>
      </c>
      <c r="AE16" s="46">
        <v>4.1797421037620034E-4</v>
      </c>
      <c r="AF16" s="46">
        <v>0.52608623730032067</v>
      </c>
      <c r="AG16" s="44">
        <v>0.3403255750835476</v>
      </c>
      <c r="AH16" s="44">
        <v>0.2846319429304352</v>
      </c>
      <c r="AI16" s="44">
        <v>0.22198862424667071</v>
      </c>
      <c r="AJ16" s="44">
        <v>0.19820091259058847</v>
      </c>
      <c r="AK16" s="44">
        <v>0.20121664704829731</v>
      </c>
      <c r="AL16" s="45">
        <v>0.10233538761935589</v>
      </c>
      <c r="AM16" s="44">
        <v>0.12696173149604065</v>
      </c>
      <c r="AN16" s="44">
        <v>0.10076154240448852</v>
      </c>
      <c r="AQ16" s="47">
        <f t="shared" si="12"/>
        <v>2.3839408337732629E-4</v>
      </c>
      <c r="AR16" s="47">
        <f t="shared" si="13"/>
        <v>0.18044718648749744</v>
      </c>
      <c r="AS16" s="47">
        <f t="shared" si="14"/>
        <v>0.10979996447619053</v>
      </c>
      <c r="AT16" s="47">
        <f t="shared" si="15"/>
        <v>8.2791879841610697E-2</v>
      </c>
      <c r="AU16" s="47">
        <f t="shared" si="16"/>
        <v>5.3979972401338533E-2</v>
      </c>
      <c r="AV16" s="47">
        <f t="shared" si="17"/>
        <v>4.970121040690402E-2</v>
      </c>
      <c r="AW16" s="47">
        <f t="shared" si="18"/>
        <v>6.6239031403328832E-2</v>
      </c>
      <c r="AX16" s="47">
        <f t="shared" si="19"/>
        <v>3.3148360946052141E-2</v>
      </c>
      <c r="AY16" s="47">
        <f t="shared" si="20"/>
        <v>4.0783377794414634E-2</v>
      </c>
      <c r="AZ16" s="47">
        <f t="shared" si="21"/>
        <v>3.2645735568201377E-2</v>
      </c>
    </row>
    <row r="17" spans="1:52" x14ac:dyDescent="0.25">
      <c r="A17" s="5" t="s">
        <v>14</v>
      </c>
      <c r="B17" s="24">
        <v>0.30209677059066153</v>
      </c>
      <c r="C17" s="23">
        <v>0.3231652846291394</v>
      </c>
      <c r="D17" s="23">
        <v>0.23360376696682861</v>
      </c>
      <c r="E17" s="23">
        <v>0.13433895246139058</v>
      </c>
      <c r="F17" s="23">
        <v>0.11069508455030917</v>
      </c>
      <c r="G17" s="23">
        <v>0.1892737690868366</v>
      </c>
      <c r="H17" s="23">
        <v>9.4866528982007453E-2</v>
      </c>
      <c r="I17" s="23">
        <v>0.17424737647192057</v>
      </c>
      <c r="J17" s="23">
        <v>0.1559409443900934</v>
      </c>
      <c r="K17" s="24">
        <v>0.10628617167365434</v>
      </c>
      <c r="L17" s="25"/>
      <c r="M17" s="25"/>
      <c r="N17" s="25"/>
      <c r="O17" s="27"/>
      <c r="P17" s="17"/>
      <c r="Q17" s="26"/>
      <c r="R17" s="18"/>
      <c r="S17" s="18"/>
      <c r="T17" s="18"/>
      <c r="U17" s="18"/>
      <c r="V17" s="18"/>
      <c r="W17" s="18"/>
      <c r="X17" s="18"/>
      <c r="AC17" s="13"/>
      <c r="AD17" s="13"/>
      <c r="AE17" s="13"/>
      <c r="AF17" s="13"/>
    </row>
    <row r="18" spans="1:52" x14ac:dyDescent="0.25">
      <c r="A18" s="5" t="s">
        <v>15</v>
      </c>
      <c r="B18" s="12">
        <v>-1.6086604410002026E-2</v>
      </c>
      <c r="C18" s="12">
        <v>2.672876968445198E-3</v>
      </c>
      <c r="D18" s="12">
        <v>4.1242135430447089E-3</v>
      </c>
      <c r="E18" s="12">
        <v>2.3579579209831673E-3</v>
      </c>
      <c r="F18" s="12">
        <v>7.10202755075468E-3</v>
      </c>
      <c r="G18" s="12">
        <v>3.0376208148091121E-2</v>
      </c>
      <c r="H18" s="12">
        <v>1.2600635227447286E-2</v>
      </c>
      <c r="I18" s="12">
        <v>2.8044319695787624E-4</v>
      </c>
      <c r="J18" s="15">
        <v>2.0452865121434551E-2</v>
      </c>
      <c r="K18" s="12">
        <v>6.8990500168035962E-3</v>
      </c>
      <c r="L18" s="14"/>
      <c r="M18" s="14"/>
      <c r="N18" s="49" t="s">
        <v>45</v>
      </c>
      <c r="O18" s="49" t="s">
        <v>43</v>
      </c>
      <c r="P18" s="50" t="s">
        <v>46</v>
      </c>
      <c r="Q18" s="50" t="s">
        <v>44</v>
      </c>
      <c r="R18" s="50" t="s">
        <v>26</v>
      </c>
      <c r="S18" s="50" t="s">
        <v>23</v>
      </c>
      <c r="T18" s="18"/>
      <c r="U18" s="18"/>
      <c r="V18" s="18"/>
      <c r="W18" s="18"/>
      <c r="X18" s="18"/>
      <c r="AC18" s="13"/>
      <c r="AD18" s="13"/>
      <c r="AE18" s="13"/>
      <c r="AF18" s="13"/>
    </row>
    <row r="19" spans="1:52" x14ac:dyDescent="0.25">
      <c r="A19" s="5" t="s">
        <v>27</v>
      </c>
      <c r="B19" s="18">
        <f>B18</f>
        <v>-1.6086604410002026E-2</v>
      </c>
      <c r="C19" s="18">
        <f>C18+B18</f>
        <v>-1.3413727441556828E-2</v>
      </c>
      <c r="D19" s="18">
        <f t="shared" ref="D19:K19" si="22">C19+D18</f>
        <v>-9.2895138985121181E-3</v>
      </c>
      <c r="E19" s="18">
        <f t="shared" si="22"/>
        <v>-6.9315559775289508E-3</v>
      </c>
      <c r="F19" s="18">
        <f t="shared" si="22"/>
        <v>1.704715732257292E-4</v>
      </c>
      <c r="G19" s="18">
        <f t="shared" si="22"/>
        <v>3.054667972131685E-2</v>
      </c>
      <c r="H19" s="18">
        <f t="shared" si="22"/>
        <v>4.3147314948764136E-2</v>
      </c>
      <c r="I19" s="18">
        <f t="shared" si="22"/>
        <v>4.3427758145722015E-2</v>
      </c>
      <c r="J19" s="18">
        <f t="shared" si="22"/>
        <v>6.3880623267156572E-2</v>
      </c>
      <c r="K19" s="18">
        <f t="shared" si="22"/>
        <v>7.0779673283960162E-2</v>
      </c>
      <c r="L19" s="18"/>
      <c r="M19" s="18"/>
      <c r="N19" s="18" t="s">
        <v>0</v>
      </c>
      <c r="O19" s="27">
        <f>AVERAGE(B18:K18)</f>
        <v>7.0779673283960162E-3</v>
      </c>
      <c r="P19" s="26">
        <f>AVERAGE(B17:K17)</f>
        <v>0.18245146498028417</v>
      </c>
      <c r="Q19" s="51">
        <f>AVERAGE(B21:K21)</f>
        <v>-0.4459190676111775</v>
      </c>
      <c r="R19" s="32">
        <f>AVERAGE(B22:K22)</f>
        <v>5.3847476418167763E-2</v>
      </c>
      <c r="S19" s="18">
        <f>AB6</f>
        <v>0.10018355827257455</v>
      </c>
      <c r="T19" s="18"/>
      <c r="U19" s="18"/>
      <c r="V19" s="18"/>
      <c r="W19" s="18"/>
      <c r="X19" s="18"/>
      <c r="AC19" s="13"/>
      <c r="AD19" s="13"/>
      <c r="AE19" s="13"/>
      <c r="AF19" s="13"/>
    </row>
    <row r="20" spans="1:52" x14ac:dyDescent="0.25">
      <c r="A20" s="3" t="s">
        <v>25</v>
      </c>
      <c r="B20" s="31">
        <f t="shared" ref="B20:K20" si="23">B18/B17</f>
        <v>-5.324983904511589E-2</v>
      </c>
      <c r="C20" s="31">
        <f t="shared" si="23"/>
        <v>8.2709285173144746E-3</v>
      </c>
      <c r="D20" s="31">
        <f t="shared" si="23"/>
        <v>1.7654739033511994E-2</v>
      </c>
      <c r="E20" s="31">
        <f t="shared" si="23"/>
        <v>1.7552302424427877E-2</v>
      </c>
      <c r="F20" s="31">
        <f t="shared" si="23"/>
        <v>6.4158472615167661E-2</v>
      </c>
      <c r="G20" s="31">
        <f t="shared" si="23"/>
        <v>0.16048820866537966</v>
      </c>
      <c r="H20" s="31">
        <f t="shared" si="23"/>
        <v>0.13282487893951664</v>
      </c>
      <c r="I20" s="31">
        <f t="shared" si="23"/>
        <v>1.6094543437964977E-3</v>
      </c>
      <c r="J20" s="31">
        <f t="shared" si="23"/>
        <v>0.13115776104491694</v>
      </c>
      <c r="K20" s="31">
        <f t="shared" si="23"/>
        <v>6.4910137491702477E-2</v>
      </c>
      <c r="L20" s="18"/>
      <c r="M20" s="18"/>
      <c r="N20" s="18"/>
      <c r="O20" s="27"/>
      <c r="P20" s="25"/>
      <c r="Q20" s="26"/>
      <c r="R20" s="18"/>
      <c r="S20" s="18"/>
      <c r="T20" s="18"/>
      <c r="U20" s="18"/>
      <c r="V20" s="18"/>
      <c r="W20" s="18"/>
      <c r="X20" s="18"/>
    </row>
    <row r="21" spans="1:52" x14ac:dyDescent="0.25">
      <c r="A21" s="3" t="s">
        <v>44</v>
      </c>
      <c r="B21" s="47">
        <f>SUM(AQ7:AQ16)</f>
        <v>-0.38251647672091915</v>
      </c>
      <c r="C21" s="47">
        <f t="shared" ref="C21:K21" si="24">SUM(AR7:AR16)</f>
        <v>5.5613835702783831E-3</v>
      </c>
      <c r="D21" s="47">
        <f t="shared" si="24"/>
        <v>-0.14409564836028652</v>
      </c>
      <c r="E21" s="47">
        <f t="shared" si="24"/>
        <v>-0.60078290580085003</v>
      </c>
      <c r="F21" s="47">
        <f t="shared" si="24"/>
        <v>-0.57420340895611177</v>
      </c>
      <c r="G21" s="47">
        <f t="shared" si="24"/>
        <v>-0.65229767372203784</v>
      </c>
      <c r="H21" s="47">
        <f t="shared" si="24"/>
        <v>-0.57265576867748458</v>
      </c>
      <c r="I21" s="47">
        <f t="shared" si="24"/>
        <v>-0.5574030181024493</v>
      </c>
      <c r="J21" s="47">
        <f t="shared" si="24"/>
        <v>-0.49475533233558067</v>
      </c>
      <c r="K21" s="47">
        <f t="shared" si="24"/>
        <v>-0.4860418270063338</v>
      </c>
      <c r="L21" s="18"/>
      <c r="M21" s="18"/>
      <c r="N21" s="18"/>
      <c r="O21" s="27"/>
      <c r="P21" s="25"/>
      <c r="Q21" s="26"/>
      <c r="R21" s="18"/>
      <c r="S21" s="18"/>
      <c r="T21" s="18"/>
      <c r="U21" s="18"/>
      <c r="V21" s="18"/>
      <c r="W21" s="18"/>
      <c r="X21" s="18"/>
    </row>
    <row r="22" spans="1:52" x14ac:dyDescent="0.25">
      <c r="A22" s="3" t="s">
        <v>26</v>
      </c>
      <c r="B22" s="52">
        <f>B20*SQRT(1+(B21/3)*B20)</f>
        <v>-5.3430307038176389E-2</v>
      </c>
      <c r="C22" s="52">
        <f t="shared" ref="C22:K22" si="25">C20*SQRT(1+(C21/3)*C20)</f>
        <v>8.2709919244989445E-3</v>
      </c>
      <c r="D22" s="52">
        <f t="shared" si="25"/>
        <v>1.7647251921707633E-2</v>
      </c>
      <c r="E22" s="52">
        <f t="shared" si="25"/>
        <v>1.7521426736138549E-2</v>
      </c>
      <c r="F22" s="52">
        <f t="shared" si="25"/>
        <v>6.3763322588603968E-2</v>
      </c>
      <c r="G22" s="52">
        <f t="shared" si="25"/>
        <v>0.1576631978411723</v>
      </c>
      <c r="H22" s="52">
        <f t="shared" si="25"/>
        <v>0.13113022664219232</v>
      </c>
      <c r="I22" s="52">
        <f t="shared" si="25"/>
        <v>1.609213681609212E-3</v>
      </c>
      <c r="J22" s="52">
        <f t="shared" si="25"/>
        <v>0.12973151324587415</v>
      </c>
      <c r="K22" s="52">
        <f t="shared" si="25"/>
        <v>6.4567926638056952E-2</v>
      </c>
      <c r="L22" s="18"/>
      <c r="M22" s="18"/>
      <c r="N22" s="18"/>
      <c r="O22" s="27"/>
      <c r="P22" s="25"/>
      <c r="Q22" s="26"/>
      <c r="R22" s="18"/>
      <c r="S22" s="18"/>
      <c r="T22" s="18"/>
      <c r="U22" s="18"/>
      <c r="V22" s="18"/>
      <c r="W22" s="18"/>
      <c r="X22" s="18"/>
    </row>
    <row r="23" spans="1:52" x14ac:dyDescent="0.25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7"/>
      <c r="P23" s="25"/>
      <c r="Q23" s="26"/>
      <c r="R23" s="18"/>
      <c r="S23" s="18"/>
      <c r="T23" s="18"/>
      <c r="U23" s="18"/>
      <c r="V23" s="18"/>
      <c r="W23" s="18"/>
      <c r="X23" s="18"/>
    </row>
    <row r="24" spans="1:52" x14ac:dyDescent="0.25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27"/>
      <c r="P24" s="25"/>
      <c r="Q24" s="26"/>
      <c r="R24" s="18"/>
      <c r="S24" s="18"/>
      <c r="T24" s="18"/>
      <c r="U24" s="18"/>
      <c r="V24" s="18"/>
      <c r="W24" s="18"/>
      <c r="X24" s="18"/>
    </row>
    <row r="25" spans="1:52" x14ac:dyDescent="0.25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27"/>
      <c r="P25" s="25"/>
      <c r="Q25" s="26"/>
      <c r="R25" s="18"/>
      <c r="S25" s="18"/>
      <c r="T25" s="18"/>
      <c r="U25" s="18"/>
      <c r="V25" s="18"/>
      <c r="W25" s="18"/>
      <c r="X25" s="18"/>
    </row>
    <row r="26" spans="1:52" x14ac:dyDescent="0.25">
      <c r="O26" s="27"/>
      <c r="P26" s="25"/>
      <c r="Q26" s="26"/>
      <c r="R26" s="18"/>
      <c r="S26" s="18"/>
      <c r="T26" s="18"/>
      <c r="U26" s="18"/>
      <c r="V26" s="18"/>
      <c r="W26" s="18"/>
      <c r="X26" s="18"/>
    </row>
    <row r="27" spans="1:52" x14ac:dyDescent="0.25">
      <c r="A27" s="2" t="s">
        <v>2</v>
      </c>
      <c r="O27" s="13"/>
      <c r="P27" s="25"/>
      <c r="Q27" s="26"/>
      <c r="R27" s="18"/>
      <c r="S27" s="18"/>
      <c r="T27" s="18"/>
      <c r="U27" s="18"/>
      <c r="V27" s="18"/>
      <c r="W27" s="18"/>
      <c r="X27" s="18"/>
    </row>
    <row r="28" spans="1:52" x14ac:dyDescent="0.25">
      <c r="O28" s="13"/>
      <c r="P28" s="25"/>
      <c r="Q28" s="26"/>
      <c r="R28" s="18"/>
      <c r="S28" s="18"/>
      <c r="T28" s="18"/>
      <c r="U28" s="18"/>
      <c r="V28" s="18"/>
      <c r="W28" s="18"/>
      <c r="X28" s="18"/>
    </row>
    <row r="29" spans="1:52" x14ac:dyDescent="0.25">
      <c r="B29" s="3">
        <v>2008</v>
      </c>
      <c r="C29" s="3">
        <f t="shared" ref="C29:K29" si="26">B29+1</f>
        <v>2009</v>
      </c>
      <c r="D29" s="3">
        <f t="shared" si="26"/>
        <v>2010</v>
      </c>
      <c r="E29" s="3">
        <f t="shared" si="26"/>
        <v>2011</v>
      </c>
      <c r="F29" s="3">
        <f t="shared" si="26"/>
        <v>2012</v>
      </c>
      <c r="G29" s="3">
        <f t="shared" si="26"/>
        <v>2013</v>
      </c>
      <c r="H29" s="3">
        <f t="shared" si="26"/>
        <v>2014</v>
      </c>
      <c r="I29" s="3">
        <f t="shared" si="26"/>
        <v>2015</v>
      </c>
      <c r="J29" s="3">
        <f t="shared" si="26"/>
        <v>2016</v>
      </c>
      <c r="K29" s="3">
        <f t="shared" si="26"/>
        <v>2017</v>
      </c>
      <c r="L29" s="3"/>
      <c r="M29" s="3"/>
      <c r="N29" s="3"/>
      <c r="O29" s="13"/>
      <c r="P29" s="26"/>
      <c r="Q29" s="26"/>
      <c r="R29" s="18"/>
      <c r="S29" s="18"/>
      <c r="T29" s="18"/>
      <c r="U29" s="18"/>
      <c r="V29" s="18"/>
      <c r="W29" s="18"/>
      <c r="X29" s="18"/>
      <c r="AB29" s="22"/>
    </row>
    <row r="30" spans="1:52" x14ac:dyDescent="0.25">
      <c r="A30" s="4" t="s">
        <v>4</v>
      </c>
      <c r="B30" s="6">
        <v>0</v>
      </c>
      <c r="C30" s="7">
        <v>1.0000000000000002</v>
      </c>
      <c r="D30" s="7">
        <v>1.0000000000000002</v>
      </c>
      <c r="E30" s="7">
        <v>1.0000000070848503</v>
      </c>
      <c r="F30" s="7">
        <v>2.6876080983905796E-8</v>
      </c>
      <c r="G30" s="7">
        <v>1.0000000125391744</v>
      </c>
      <c r="H30" s="7">
        <v>0</v>
      </c>
      <c r="I30" s="7">
        <v>0</v>
      </c>
      <c r="J30" s="7">
        <v>0</v>
      </c>
      <c r="K30" s="7">
        <v>0</v>
      </c>
      <c r="L30">
        <v>0.70493099999999997</v>
      </c>
      <c r="M30" s="28"/>
      <c r="N30" s="28"/>
      <c r="O30" s="13"/>
      <c r="P30" s="26">
        <f t="shared" ref="P30:P39" si="27">C30-B30</f>
        <v>1.0000000000000002</v>
      </c>
      <c r="Q30" s="26">
        <f t="shared" ref="Q30:Q39" si="28">D30-C30</f>
        <v>0</v>
      </c>
      <c r="R30" s="18">
        <f t="shared" ref="R30:R39" si="29">E30-D30</f>
        <v>7.0848500399733894E-9</v>
      </c>
      <c r="S30" s="18">
        <f t="shared" ref="S30:S39" si="30">F30-E30</f>
        <v>-0.99999998020876923</v>
      </c>
      <c r="T30" s="18">
        <f t="shared" ref="T30:T39" si="31">G30-F30</f>
        <v>0.99999998566309334</v>
      </c>
      <c r="U30" s="18">
        <f t="shared" ref="U30:U39" si="32">H30-G30</f>
        <v>-1.0000000125391744</v>
      </c>
      <c r="V30" s="18">
        <f t="shared" ref="V30:V39" si="33">I30-H30</f>
        <v>0</v>
      </c>
      <c r="W30" s="18">
        <f t="shared" ref="W30:W39" si="34">J30-I30</f>
        <v>0</v>
      </c>
      <c r="X30" s="18">
        <f t="shared" ref="X30:X39" si="35">K30-J30</f>
        <v>0</v>
      </c>
      <c r="Z30" s="18">
        <f>ABS(SUM(P30:X30))</f>
        <v>0</v>
      </c>
      <c r="AB30" s="21">
        <f>SUM(Z30:Z39)/10</f>
        <v>0.2</v>
      </c>
      <c r="AE30">
        <v>2008</v>
      </c>
      <c r="AF30">
        <f t="shared" ref="AF30:AN30" si="36">AE30+1</f>
        <v>2009</v>
      </c>
      <c r="AG30">
        <f t="shared" si="36"/>
        <v>2010</v>
      </c>
      <c r="AH30">
        <f t="shared" si="36"/>
        <v>2011</v>
      </c>
      <c r="AI30">
        <f t="shared" si="36"/>
        <v>2012</v>
      </c>
      <c r="AJ30">
        <f t="shared" si="36"/>
        <v>2013</v>
      </c>
      <c r="AK30">
        <f t="shared" si="36"/>
        <v>2014</v>
      </c>
      <c r="AL30">
        <f t="shared" si="36"/>
        <v>2015</v>
      </c>
      <c r="AM30">
        <f t="shared" si="36"/>
        <v>2016</v>
      </c>
      <c r="AN30">
        <f t="shared" si="36"/>
        <v>2017</v>
      </c>
    </row>
    <row r="31" spans="1:52" x14ac:dyDescent="0.25">
      <c r="A31" s="4" t="s">
        <v>5</v>
      </c>
      <c r="B31" s="6">
        <v>1.0000000000000002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>
        <v>9.3576069999999997E-2</v>
      </c>
      <c r="M31" s="28"/>
      <c r="N31" s="28"/>
      <c r="O31" s="13"/>
      <c r="P31" s="26">
        <f t="shared" si="27"/>
        <v>-1.0000000000000002</v>
      </c>
      <c r="Q31" s="26">
        <f t="shared" si="28"/>
        <v>0</v>
      </c>
      <c r="R31" s="18">
        <f t="shared" si="29"/>
        <v>0</v>
      </c>
      <c r="S31" s="18">
        <f t="shared" si="30"/>
        <v>0</v>
      </c>
      <c r="T31" s="18">
        <f t="shared" si="31"/>
        <v>0</v>
      </c>
      <c r="U31" s="18">
        <f t="shared" si="32"/>
        <v>0</v>
      </c>
      <c r="V31" s="18">
        <f t="shared" si="33"/>
        <v>0</v>
      </c>
      <c r="W31" s="18">
        <f t="shared" si="34"/>
        <v>0</v>
      </c>
      <c r="X31" s="18">
        <f t="shared" si="35"/>
        <v>0</v>
      </c>
      <c r="Z31" s="18">
        <f t="shared" ref="Z31:Z39" si="37">ABS(SUM(P31:X31))</f>
        <v>1.0000000000000002</v>
      </c>
      <c r="AD31" t="s">
        <v>28</v>
      </c>
      <c r="AE31" s="34">
        <v>-0.66367433985139612</v>
      </c>
      <c r="AF31" s="34">
        <v>-0.26387857617870109</v>
      </c>
      <c r="AG31" s="34">
        <v>-9.1664242623681377E-2</v>
      </c>
      <c r="AH31" s="34">
        <v>-0.14166557402399677</v>
      </c>
      <c r="AI31" s="34">
        <v>-0.22268426391848264</v>
      </c>
      <c r="AJ31" s="36">
        <v>-0.25433331919633928</v>
      </c>
      <c r="AK31" s="34">
        <v>8.5596477703722113E-2</v>
      </c>
      <c r="AL31" s="37">
        <v>9.6014200325291142E-3</v>
      </c>
      <c r="AM31" s="34">
        <v>1.6990459547325396E-2</v>
      </c>
      <c r="AN31" s="34">
        <v>4.6361880838029529E-2</v>
      </c>
      <c r="AQ31" s="47">
        <f>AE31*B30</f>
        <v>0</v>
      </c>
      <c r="AR31" s="47">
        <f t="shared" ref="AR31:AZ31" si="38">AF31*C30</f>
        <v>-0.26387857617870114</v>
      </c>
      <c r="AS31" s="47">
        <f t="shared" si="38"/>
        <v>-9.1664242623681391E-2</v>
      </c>
      <c r="AT31" s="47">
        <f t="shared" si="38"/>
        <v>-0.14166557502767615</v>
      </c>
      <c r="AU31" s="47">
        <f t="shared" si="38"/>
        <v>-5.9848803109145913E-9</v>
      </c>
      <c r="AV31" s="47">
        <f t="shared" si="38"/>
        <v>-0.25433332238546913</v>
      </c>
      <c r="AW31" s="47">
        <f t="shared" si="38"/>
        <v>0</v>
      </c>
      <c r="AX31" s="47">
        <f t="shared" si="38"/>
        <v>0</v>
      </c>
      <c r="AY31" s="47">
        <f t="shared" si="38"/>
        <v>0</v>
      </c>
      <c r="AZ31" s="47">
        <f t="shared" si="38"/>
        <v>0</v>
      </c>
    </row>
    <row r="32" spans="1:52" x14ac:dyDescent="0.25">
      <c r="A32" s="4" t="s">
        <v>6</v>
      </c>
      <c r="B32" s="6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0.99999999627470937</v>
      </c>
      <c r="I32" s="7">
        <v>1.0000000111758709</v>
      </c>
      <c r="J32" s="7">
        <v>-3.3431800272598622E-8</v>
      </c>
      <c r="K32" s="7">
        <v>0</v>
      </c>
      <c r="L32">
        <v>2.1423610000000002</v>
      </c>
      <c r="M32" s="28"/>
      <c r="N32" s="28"/>
      <c r="O32" s="13"/>
      <c r="P32" s="26">
        <f t="shared" si="27"/>
        <v>0</v>
      </c>
      <c r="Q32" s="26">
        <f t="shared" si="28"/>
        <v>0</v>
      </c>
      <c r="R32" s="18">
        <f t="shared" si="29"/>
        <v>0</v>
      </c>
      <c r="S32" s="18">
        <f t="shared" si="30"/>
        <v>0</v>
      </c>
      <c r="T32" s="18">
        <f t="shared" si="31"/>
        <v>0</v>
      </c>
      <c r="U32" s="18">
        <f t="shared" si="32"/>
        <v>0.99999999627470937</v>
      </c>
      <c r="V32" s="18">
        <f t="shared" si="33"/>
        <v>1.4901161526914564E-8</v>
      </c>
      <c r="W32" s="18">
        <f t="shared" si="34"/>
        <v>-1.0000000446076711</v>
      </c>
      <c r="X32" s="18">
        <f t="shared" si="35"/>
        <v>3.3431800272598622E-8</v>
      </c>
      <c r="Z32" s="18">
        <f t="shared" si="37"/>
        <v>5.5511151231257827E-17</v>
      </c>
      <c r="AD32" t="s">
        <v>29</v>
      </c>
      <c r="AE32" s="35">
        <v>-1.1918263877767956</v>
      </c>
      <c r="AF32" s="35">
        <v>-0.75694417084163323</v>
      </c>
      <c r="AG32" s="35">
        <v>-9.4054289222240267E-2</v>
      </c>
      <c r="AH32" s="35">
        <v>-0.2332431984714054</v>
      </c>
      <c r="AI32" s="35">
        <v>-4.1341393126409689E-3</v>
      </c>
      <c r="AJ32" s="36">
        <v>-3.7582583513478679E-2</v>
      </c>
      <c r="AK32" s="35">
        <v>-4.2516975151283325E-2</v>
      </c>
      <c r="AL32" s="38">
        <v>-7.6401837354857755E-2</v>
      </c>
      <c r="AM32" s="35">
        <v>-4.2168778754450069E-2</v>
      </c>
      <c r="AN32" s="35">
        <v>-7.5725045420042034E-2</v>
      </c>
      <c r="AQ32" s="47">
        <f t="shared" ref="AQ32:AQ40" si="39">AE32*B31</f>
        <v>-1.1918263877767958</v>
      </c>
      <c r="AR32" s="47">
        <f t="shared" ref="AR32:AR40" si="40">AF32*C31</f>
        <v>0</v>
      </c>
      <c r="AS32" s="47">
        <f t="shared" ref="AS32:AS40" si="41">AG32*D31</f>
        <v>0</v>
      </c>
      <c r="AT32" s="47">
        <f t="shared" ref="AT32:AT40" si="42">AH32*E31</f>
        <v>0</v>
      </c>
      <c r="AU32" s="47">
        <f t="shared" ref="AU32:AU40" si="43">AI32*F31</f>
        <v>0</v>
      </c>
      <c r="AV32" s="47">
        <f t="shared" ref="AV32:AV40" si="44">AJ32*G31</f>
        <v>0</v>
      </c>
      <c r="AW32" s="47">
        <f t="shared" ref="AW32:AW40" si="45">AK32*H31</f>
        <v>0</v>
      </c>
      <c r="AX32" s="47">
        <f t="shared" ref="AX32:AX40" si="46">AL32*I31</f>
        <v>0</v>
      </c>
      <c r="AY32" s="47">
        <f t="shared" ref="AY32:AY40" si="47">AM32*J31</f>
        <v>0</v>
      </c>
      <c r="AZ32" s="47">
        <f t="shared" ref="AZ32:AZ40" si="48">AN32*K31</f>
        <v>0</v>
      </c>
    </row>
    <row r="33" spans="1:52" x14ac:dyDescent="0.25">
      <c r="A33" s="4" t="s">
        <v>7</v>
      </c>
      <c r="B33" s="6">
        <v>0</v>
      </c>
      <c r="C33" s="7">
        <v>0</v>
      </c>
      <c r="D33" s="7">
        <v>0</v>
      </c>
      <c r="E33" s="7">
        <v>0</v>
      </c>
      <c r="F33" s="7">
        <v>1</v>
      </c>
      <c r="G33" s="7">
        <v>0</v>
      </c>
      <c r="H33" s="7">
        <v>0</v>
      </c>
      <c r="I33" s="7">
        <v>0</v>
      </c>
      <c r="J33" s="7">
        <v>1</v>
      </c>
      <c r="K33" s="7">
        <v>0.99999999999999978</v>
      </c>
      <c r="L33">
        <v>1.2409289999999999</v>
      </c>
      <c r="M33" s="28"/>
      <c r="N33" s="28"/>
      <c r="O33" s="13"/>
      <c r="P33" s="26">
        <f t="shared" si="27"/>
        <v>0</v>
      </c>
      <c r="Q33" s="26">
        <f t="shared" si="28"/>
        <v>0</v>
      </c>
      <c r="R33" s="18">
        <f t="shared" si="29"/>
        <v>0</v>
      </c>
      <c r="S33" s="18">
        <f t="shared" si="30"/>
        <v>1</v>
      </c>
      <c r="T33" s="18">
        <f t="shared" si="31"/>
        <v>-1</v>
      </c>
      <c r="U33" s="18">
        <f t="shared" si="32"/>
        <v>0</v>
      </c>
      <c r="V33" s="18">
        <f t="shared" si="33"/>
        <v>0</v>
      </c>
      <c r="W33" s="18">
        <f t="shared" si="34"/>
        <v>1</v>
      </c>
      <c r="X33" s="18">
        <f t="shared" si="35"/>
        <v>0</v>
      </c>
      <c r="Z33" s="18">
        <f t="shared" si="37"/>
        <v>1</v>
      </c>
      <c r="AD33" t="s">
        <v>30</v>
      </c>
      <c r="AE33" s="35">
        <v>-0.15789006402433267</v>
      </c>
      <c r="AF33" s="35">
        <v>0.29003001072605722</v>
      </c>
      <c r="AG33" s="35">
        <v>0.22320537052454026</v>
      </c>
      <c r="AH33" s="35">
        <v>-5.894737637268354E-2</v>
      </c>
      <c r="AI33" s="35">
        <v>8.0033443196195514E-2</v>
      </c>
      <c r="AJ33" s="36">
        <v>0.11850372025504534</v>
      </c>
      <c r="AK33" s="35">
        <v>6.0283811368684939</v>
      </c>
      <c r="AL33" s="38">
        <v>6.2017653671181057</v>
      </c>
      <c r="AM33" s="35">
        <v>6.3192299001939745</v>
      </c>
      <c r="AN33" s="35">
        <v>6.1746909259778908</v>
      </c>
      <c r="AQ33" s="47">
        <f t="shared" si="39"/>
        <v>0</v>
      </c>
      <c r="AR33" s="47">
        <f t="shared" si="40"/>
        <v>0</v>
      </c>
      <c r="AS33" s="47">
        <f t="shared" si="41"/>
        <v>0</v>
      </c>
      <c r="AT33" s="47">
        <f t="shared" si="42"/>
        <v>0</v>
      </c>
      <c r="AU33" s="47">
        <f t="shared" si="43"/>
        <v>0</v>
      </c>
      <c r="AV33" s="47">
        <f t="shared" si="44"/>
        <v>0</v>
      </c>
      <c r="AW33" s="47">
        <f t="shared" si="45"/>
        <v>6.0283811144110224</v>
      </c>
      <c r="AX33" s="47">
        <f t="shared" si="46"/>
        <v>6.2017654364282349</v>
      </c>
      <c r="AY33" s="47">
        <f t="shared" si="47"/>
        <v>-2.1126323189991826E-7</v>
      </c>
      <c r="AZ33" s="47">
        <f t="shared" si="48"/>
        <v>0</v>
      </c>
    </row>
    <row r="34" spans="1:52" x14ac:dyDescent="0.25">
      <c r="A34" s="4" t="s">
        <v>8</v>
      </c>
      <c r="B34" s="6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>
        <v>0.14334060000000001</v>
      </c>
      <c r="M34" s="28"/>
      <c r="N34" s="28"/>
      <c r="O34" s="13"/>
      <c r="P34" s="26">
        <f t="shared" si="27"/>
        <v>0</v>
      </c>
      <c r="Q34" s="26">
        <f t="shared" si="28"/>
        <v>0</v>
      </c>
      <c r="R34" s="18">
        <f t="shared" si="29"/>
        <v>0</v>
      </c>
      <c r="S34" s="18">
        <f t="shared" si="30"/>
        <v>0</v>
      </c>
      <c r="T34" s="18">
        <f t="shared" si="31"/>
        <v>0</v>
      </c>
      <c r="U34" s="18">
        <f t="shared" si="32"/>
        <v>0</v>
      </c>
      <c r="V34" s="18">
        <f t="shared" si="33"/>
        <v>0</v>
      </c>
      <c r="W34" s="18">
        <f t="shared" si="34"/>
        <v>0</v>
      </c>
      <c r="X34" s="18">
        <f t="shared" si="35"/>
        <v>0</v>
      </c>
      <c r="Z34" s="18">
        <f t="shared" si="37"/>
        <v>0</v>
      </c>
      <c r="AD34" t="s">
        <v>31</v>
      </c>
      <c r="AE34" s="35">
        <v>-0.92049095114507673</v>
      </c>
      <c r="AF34" s="35">
        <v>-0.99505560441278462</v>
      </c>
      <c r="AG34" s="35">
        <v>-0.75488360306648494</v>
      </c>
      <c r="AH34" s="35">
        <v>-0.37250255733416804</v>
      </c>
      <c r="AI34" s="35">
        <v>-0.32724555965857943</v>
      </c>
      <c r="AJ34" s="36">
        <v>-0.28141591629585971</v>
      </c>
      <c r="AK34" s="35">
        <v>-0.31986749921291041</v>
      </c>
      <c r="AL34" s="38">
        <v>0.81882587832712339</v>
      </c>
      <c r="AM34" s="35">
        <v>0.80183340369258704</v>
      </c>
      <c r="AN34" s="35">
        <v>0.79659629737480564</v>
      </c>
      <c r="AQ34" s="47">
        <f t="shared" si="39"/>
        <v>0</v>
      </c>
      <c r="AR34" s="47">
        <f t="shared" si="40"/>
        <v>0</v>
      </c>
      <c r="AS34" s="47">
        <f t="shared" si="41"/>
        <v>0</v>
      </c>
      <c r="AT34" s="47">
        <f t="shared" si="42"/>
        <v>0</v>
      </c>
      <c r="AU34" s="47">
        <f t="shared" si="43"/>
        <v>-0.32724555965857943</v>
      </c>
      <c r="AV34" s="47">
        <f t="shared" si="44"/>
        <v>0</v>
      </c>
      <c r="AW34" s="47">
        <f t="shared" si="45"/>
        <v>0</v>
      </c>
      <c r="AX34" s="47">
        <f t="shared" si="46"/>
        <v>0</v>
      </c>
      <c r="AY34" s="47">
        <f t="shared" si="47"/>
        <v>0.80183340369258704</v>
      </c>
      <c r="AZ34" s="47">
        <f t="shared" si="48"/>
        <v>0.79659629737480542</v>
      </c>
    </row>
    <row r="35" spans="1:52" x14ac:dyDescent="0.25">
      <c r="A35" s="4" t="s">
        <v>9</v>
      </c>
      <c r="B35" s="6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>
        <v>2.2053410000000002</v>
      </c>
      <c r="M35" s="28"/>
      <c r="N35" s="28"/>
      <c r="O35" s="13"/>
      <c r="P35" s="26">
        <f t="shared" si="27"/>
        <v>0</v>
      </c>
      <c r="Q35" s="26">
        <f t="shared" si="28"/>
        <v>0</v>
      </c>
      <c r="R35" s="18">
        <f t="shared" si="29"/>
        <v>0</v>
      </c>
      <c r="S35" s="18">
        <f t="shared" si="30"/>
        <v>0</v>
      </c>
      <c r="T35" s="18">
        <f t="shared" si="31"/>
        <v>0</v>
      </c>
      <c r="U35" s="18">
        <f t="shared" si="32"/>
        <v>0</v>
      </c>
      <c r="V35" s="18">
        <f t="shared" si="33"/>
        <v>0</v>
      </c>
      <c r="W35" s="18">
        <f t="shared" si="34"/>
        <v>0</v>
      </c>
      <c r="X35" s="18">
        <f t="shared" si="35"/>
        <v>0</v>
      </c>
      <c r="Z35" s="18">
        <f t="shared" si="37"/>
        <v>0</v>
      </c>
      <c r="AD35" t="s">
        <v>32</v>
      </c>
      <c r="AE35" s="35">
        <v>1.2512711928181879</v>
      </c>
      <c r="AF35" s="35">
        <v>0.13520433810803398</v>
      </c>
      <c r="AG35" s="35">
        <v>0.69152142342123657</v>
      </c>
      <c r="AH35" s="35">
        <v>0.67570107365179466</v>
      </c>
      <c r="AI35" s="35">
        <v>0.61182528018753179</v>
      </c>
      <c r="AJ35" s="36">
        <v>0.58497164848981908</v>
      </c>
      <c r="AK35" s="35">
        <v>0.46348043541416528</v>
      </c>
      <c r="AL35" s="38">
        <v>0.44648936700249769</v>
      </c>
      <c r="AM35" s="35">
        <v>0.4419477160129649</v>
      </c>
      <c r="AN35" s="35">
        <v>0.40366727886194836</v>
      </c>
      <c r="AQ35" s="47">
        <f t="shared" si="39"/>
        <v>0</v>
      </c>
      <c r="AR35" s="47">
        <f t="shared" si="40"/>
        <v>0</v>
      </c>
      <c r="AS35" s="47">
        <f t="shared" si="41"/>
        <v>0</v>
      </c>
      <c r="AT35" s="47">
        <f t="shared" si="42"/>
        <v>0</v>
      </c>
      <c r="AU35" s="47">
        <f t="shared" si="43"/>
        <v>0</v>
      </c>
      <c r="AV35" s="47">
        <f t="shared" si="44"/>
        <v>0</v>
      </c>
      <c r="AW35" s="47">
        <f t="shared" si="45"/>
        <v>0</v>
      </c>
      <c r="AX35" s="47">
        <f t="shared" si="46"/>
        <v>0</v>
      </c>
      <c r="AY35" s="47">
        <f t="shared" si="47"/>
        <v>0</v>
      </c>
      <c r="AZ35" s="47">
        <f t="shared" si="48"/>
        <v>0</v>
      </c>
    </row>
    <row r="36" spans="1:52" x14ac:dyDescent="0.25">
      <c r="A36" s="4" t="s">
        <v>10</v>
      </c>
      <c r="B36" s="6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>
        <v>0.70560929999999999</v>
      </c>
      <c r="M36" s="28"/>
      <c r="N36" s="28"/>
      <c r="O36" s="13"/>
      <c r="P36" s="26">
        <f t="shared" si="27"/>
        <v>0</v>
      </c>
      <c r="Q36" s="26">
        <f t="shared" si="28"/>
        <v>0</v>
      </c>
      <c r="R36" s="18">
        <f t="shared" si="29"/>
        <v>0</v>
      </c>
      <c r="S36" s="18">
        <f t="shared" si="30"/>
        <v>0</v>
      </c>
      <c r="T36" s="18">
        <f t="shared" si="31"/>
        <v>0</v>
      </c>
      <c r="U36" s="18">
        <f t="shared" si="32"/>
        <v>0</v>
      </c>
      <c r="V36" s="18">
        <f t="shared" si="33"/>
        <v>0</v>
      </c>
      <c r="W36" s="18">
        <f t="shared" si="34"/>
        <v>0</v>
      </c>
      <c r="X36" s="18">
        <f t="shared" si="35"/>
        <v>0</v>
      </c>
      <c r="Z36" s="18">
        <f t="shared" si="37"/>
        <v>0</v>
      </c>
      <c r="AD36" t="s">
        <v>33</v>
      </c>
      <c r="AE36" s="35">
        <v>0.70723594135658641</v>
      </c>
      <c r="AF36" s="35">
        <v>-1.724203077425682</v>
      </c>
      <c r="AG36" s="35">
        <v>-0.12373777971995414</v>
      </c>
      <c r="AH36" s="35">
        <v>8.3340722825509764E-2</v>
      </c>
      <c r="AI36" s="35">
        <v>6.8973205331364293E-2</v>
      </c>
      <c r="AJ36" s="36">
        <v>-8.601793080173839E-2</v>
      </c>
      <c r="AK36" s="35">
        <v>-0.17195181236132481</v>
      </c>
      <c r="AL36" s="38">
        <v>-0.18415446806846208</v>
      </c>
      <c r="AM36" s="35">
        <v>-0.20820650466013141</v>
      </c>
      <c r="AN36" s="35">
        <v>-0.24142265701538101</v>
      </c>
      <c r="AQ36" s="47">
        <f t="shared" si="39"/>
        <v>0</v>
      </c>
      <c r="AR36" s="47">
        <f t="shared" si="40"/>
        <v>0</v>
      </c>
      <c r="AS36" s="47">
        <f t="shared" si="41"/>
        <v>0</v>
      </c>
      <c r="AT36" s="47">
        <f t="shared" si="42"/>
        <v>0</v>
      </c>
      <c r="AU36" s="47">
        <f t="shared" si="43"/>
        <v>0</v>
      </c>
      <c r="AV36" s="47">
        <f t="shared" si="44"/>
        <v>0</v>
      </c>
      <c r="AW36" s="47">
        <f t="shared" si="45"/>
        <v>0</v>
      </c>
      <c r="AX36" s="47">
        <f t="shared" si="46"/>
        <v>0</v>
      </c>
      <c r="AY36" s="47">
        <f t="shared" si="47"/>
        <v>0</v>
      </c>
      <c r="AZ36" s="47">
        <f t="shared" si="48"/>
        <v>0</v>
      </c>
    </row>
    <row r="37" spans="1:52" x14ac:dyDescent="0.25">
      <c r="A37" s="4" t="s">
        <v>11</v>
      </c>
      <c r="B37" s="6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>
        <v>1.858236</v>
      </c>
      <c r="M37" s="28"/>
      <c r="N37" s="28"/>
      <c r="O37" s="13"/>
      <c r="P37" s="26">
        <f t="shared" si="27"/>
        <v>0</v>
      </c>
      <c r="Q37" s="26">
        <f t="shared" si="28"/>
        <v>0</v>
      </c>
      <c r="R37" s="18">
        <f t="shared" si="29"/>
        <v>0</v>
      </c>
      <c r="S37" s="18">
        <f t="shared" si="30"/>
        <v>0</v>
      </c>
      <c r="T37" s="18">
        <f t="shared" si="31"/>
        <v>0</v>
      </c>
      <c r="U37" s="18">
        <f t="shared" si="32"/>
        <v>0</v>
      </c>
      <c r="V37" s="18">
        <f t="shared" si="33"/>
        <v>0</v>
      </c>
      <c r="W37" s="18">
        <f t="shared" si="34"/>
        <v>0</v>
      </c>
      <c r="X37" s="18">
        <f t="shared" si="35"/>
        <v>0</v>
      </c>
      <c r="Z37" s="18">
        <f t="shared" si="37"/>
        <v>0</v>
      </c>
      <c r="AD37" t="s">
        <v>34</v>
      </c>
      <c r="AE37" s="35">
        <v>3.0060461594891105E-2</v>
      </c>
      <c r="AF37" s="35">
        <v>-1.1844895262460367</v>
      </c>
      <c r="AG37" s="35">
        <v>-1.2577962094380386</v>
      </c>
      <c r="AH37" s="35">
        <v>-1.3972624527350788</v>
      </c>
      <c r="AI37" s="35">
        <v>-1.3080502467876955</v>
      </c>
      <c r="AJ37" s="36">
        <v>-1.4181167321900345</v>
      </c>
      <c r="AK37" s="35">
        <v>-1.4460968007522748</v>
      </c>
      <c r="AL37" s="38">
        <v>-1.4126855201374169</v>
      </c>
      <c r="AM37" s="35">
        <v>-1.276251965262875</v>
      </c>
      <c r="AN37" s="35">
        <v>-1.2337165600414535</v>
      </c>
      <c r="AQ37" s="47">
        <f t="shared" si="39"/>
        <v>0</v>
      </c>
      <c r="AR37" s="47">
        <f t="shared" si="40"/>
        <v>0</v>
      </c>
      <c r="AS37" s="47">
        <f t="shared" si="41"/>
        <v>0</v>
      </c>
      <c r="AT37" s="47">
        <f t="shared" si="42"/>
        <v>0</v>
      </c>
      <c r="AU37" s="47">
        <f t="shared" si="43"/>
        <v>0</v>
      </c>
      <c r="AV37" s="47">
        <f t="shared" si="44"/>
        <v>0</v>
      </c>
      <c r="AW37" s="47">
        <f t="shared" si="45"/>
        <v>0</v>
      </c>
      <c r="AX37" s="47">
        <f t="shared" si="46"/>
        <v>0</v>
      </c>
      <c r="AY37" s="47">
        <f t="shared" si="47"/>
        <v>0</v>
      </c>
      <c r="AZ37" s="47">
        <f t="shared" si="48"/>
        <v>0</v>
      </c>
    </row>
    <row r="38" spans="1:52" x14ac:dyDescent="0.25">
      <c r="A38" s="5" t="s">
        <v>12</v>
      </c>
      <c r="B38" s="6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>
        <v>0.3527845</v>
      </c>
      <c r="M38" s="28"/>
      <c r="N38" s="28"/>
      <c r="O38" s="13"/>
      <c r="P38" s="26">
        <f t="shared" si="27"/>
        <v>0</v>
      </c>
      <c r="Q38" s="26">
        <f t="shared" si="28"/>
        <v>0</v>
      </c>
      <c r="R38" s="18">
        <f t="shared" si="29"/>
        <v>0</v>
      </c>
      <c r="S38" s="18">
        <f t="shared" si="30"/>
        <v>0</v>
      </c>
      <c r="T38" s="18">
        <f t="shared" si="31"/>
        <v>0</v>
      </c>
      <c r="U38" s="18">
        <f t="shared" si="32"/>
        <v>0</v>
      </c>
      <c r="V38" s="18">
        <f t="shared" si="33"/>
        <v>0</v>
      </c>
      <c r="W38" s="18">
        <f t="shared" si="34"/>
        <v>0</v>
      </c>
      <c r="X38" s="18">
        <f t="shared" si="35"/>
        <v>0</v>
      </c>
      <c r="Z38" s="18">
        <f t="shared" si="37"/>
        <v>0</v>
      </c>
      <c r="AD38" t="s">
        <v>35</v>
      </c>
      <c r="AE38" s="35">
        <v>-0.37860100241639222</v>
      </c>
      <c r="AF38" s="35">
        <v>-0.11193780862956414</v>
      </c>
      <c r="AG38" s="35">
        <v>0.25010937234372937</v>
      </c>
      <c r="AH38" s="35">
        <v>0.41045671805881567</v>
      </c>
      <c r="AI38" s="35">
        <v>0.6391278001166667</v>
      </c>
      <c r="AJ38" s="36">
        <v>0.68231749804828623</v>
      </c>
      <c r="AK38" s="35">
        <v>0.60182455228608023</v>
      </c>
      <c r="AL38" s="38">
        <v>0.66702151903054441</v>
      </c>
      <c r="AM38" s="35">
        <v>0.70681736178703114</v>
      </c>
      <c r="AN38" s="35">
        <v>0.7374160496997223</v>
      </c>
      <c r="AQ38" s="47">
        <f t="shared" si="39"/>
        <v>0</v>
      </c>
      <c r="AR38" s="47">
        <f t="shared" si="40"/>
        <v>0</v>
      </c>
      <c r="AS38" s="47">
        <f t="shared" si="41"/>
        <v>0</v>
      </c>
      <c r="AT38" s="47">
        <f t="shared" si="42"/>
        <v>0</v>
      </c>
      <c r="AU38" s="47">
        <f t="shared" si="43"/>
        <v>0</v>
      </c>
      <c r="AV38" s="47">
        <f t="shared" si="44"/>
        <v>0</v>
      </c>
      <c r="AW38" s="47">
        <f t="shared" si="45"/>
        <v>0</v>
      </c>
      <c r="AX38" s="47">
        <f t="shared" si="46"/>
        <v>0</v>
      </c>
      <c r="AY38" s="47">
        <f t="shared" si="47"/>
        <v>0</v>
      </c>
      <c r="AZ38" s="47">
        <f t="shared" si="48"/>
        <v>0</v>
      </c>
    </row>
    <row r="39" spans="1:52" x14ac:dyDescent="0.25">
      <c r="A39" s="5" t="s">
        <v>13</v>
      </c>
      <c r="B39" s="6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>
        <v>0.59457159999999998</v>
      </c>
      <c r="M39" s="28"/>
      <c r="N39" s="28"/>
      <c r="O39" s="13"/>
      <c r="P39" s="26">
        <f t="shared" si="27"/>
        <v>0</v>
      </c>
      <c r="Q39" s="26">
        <f t="shared" si="28"/>
        <v>0</v>
      </c>
      <c r="R39" s="18">
        <f t="shared" si="29"/>
        <v>0</v>
      </c>
      <c r="S39" s="18">
        <f t="shared" si="30"/>
        <v>0</v>
      </c>
      <c r="T39" s="18">
        <f t="shared" si="31"/>
        <v>0</v>
      </c>
      <c r="U39" s="18">
        <f t="shared" si="32"/>
        <v>0</v>
      </c>
      <c r="V39" s="18">
        <f t="shared" si="33"/>
        <v>0</v>
      </c>
      <c r="W39" s="18">
        <f t="shared" si="34"/>
        <v>0</v>
      </c>
      <c r="X39" s="18">
        <f t="shared" si="35"/>
        <v>0</v>
      </c>
      <c r="Z39" s="18">
        <f t="shared" si="37"/>
        <v>0</v>
      </c>
      <c r="AD39" t="s">
        <v>36</v>
      </c>
      <c r="AE39" s="35">
        <v>0.90524170750629918</v>
      </c>
      <c r="AF39" s="35">
        <v>-0.69011847702216333</v>
      </c>
      <c r="AG39" s="35">
        <v>-0.49835074712009958</v>
      </c>
      <c r="AH39" s="35">
        <v>-0.65875744361950317</v>
      </c>
      <c r="AI39" s="35">
        <v>-0.45952207442387927</v>
      </c>
      <c r="AJ39" s="36">
        <v>-0.50551603080799712</v>
      </c>
      <c r="AK39" s="35">
        <v>-0.23654425178854291</v>
      </c>
      <c r="AL39" s="38">
        <v>-0.29770915617233107</v>
      </c>
      <c r="AM39" s="35">
        <v>-0.25430071802139209</v>
      </c>
      <c r="AN39" s="35">
        <v>-0.23889424806160761</v>
      </c>
      <c r="AQ39" s="47">
        <f t="shared" si="39"/>
        <v>0</v>
      </c>
      <c r="AR39" s="47">
        <f t="shared" si="40"/>
        <v>0</v>
      </c>
      <c r="AS39" s="47">
        <f t="shared" si="41"/>
        <v>0</v>
      </c>
      <c r="AT39" s="47">
        <f t="shared" si="42"/>
        <v>0</v>
      </c>
      <c r="AU39" s="47">
        <f t="shared" si="43"/>
        <v>0</v>
      </c>
      <c r="AV39" s="47">
        <f t="shared" si="44"/>
        <v>0</v>
      </c>
      <c r="AW39" s="47">
        <f t="shared" si="45"/>
        <v>0</v>
      </c>
      <c r="AX39" s="47">
        <f t="shared" si="46"/>
        <v>0</v>
      </c>
      <c r="AY39" s="47">
        <f t="shared" si="47"/>
        <v>0</v>
      </c>
      <c r="AZ39" s="47">
        <f t="shared" si="48"/>
        <v>0</v>
      </c>
    </row>
    <row r="40" spans="1:52" x14ac:dyDescent="0.25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13"/>
      <c r="M40" s="13"/>
      <c r="N40" s="13"/>
      <c r="O40" s="13"/>
      <c r="P40" s="26"/>
      <c r="Q40" s="26"/>
      <c r="R40" s="18"/>
      <c r="S40" s="18"/>
      <c r="T40" s="18"/>
      <c r="U40" s="18"/>
      <c r="V40" s="18"/>
      <c r="W40" s="18"/>
      <c r="X40" s="18"/>
      <c r="AD40" t="s">
        <v>37</v>
      </c>
      <c r="AE40" s="35">
        <v>4.1797421037620034E-4</v>
      </c>
      <c r="AF40" s="35">
        <v>0.52608623730032067</v>
      </c>
      <c r="AG40" s="35">
        <v>0.3403255750835476</v>
      </c>
      <c r="AH40" s="35">
        <v>0.2846319429304352</v>
      </c>
      <c r="AI40" s="35">
        <v>0.22198862424667071</v>
      </c>
      <c r="AJ40" s="36">
        <v>0.19820091259058847</v>
      </c>
      <c r="AK40" s="35">
        <v>0.20121664704829731</v>
      </c>
      <c r="AL40" s="38">
        <v>0.10233538761935589</v>
      </c>
      <c r="AM40" s="35">
        <v>0.12696173149604065</v>
      </c>
      <c r="AN40" s="35">
        <v>0.10076154240448852</v>
      </c>
      <c r="AQ40" s="47">
        <f t="shared" si="39"/>
        <v>0</v>
      </c>
      <c r="AR40" s="47">
        <f t="shared" si="40"/>
        <v>0</v>
      </c>
      <c r="AS40" s="47">
        <f t="shared" si="41"/>
        <v>0</v>
      </c>
      <c r="AT40" s="47">
        <f t="shared" si="42"/>
        <v>0</v>
      </c>
      <c r="AU40" s="47">
        <f t="shared" si="43"/>
        <v>0</v>
      </c>
      <c r="AV40" s="47">
        <f t="shared" si="44"/>
        <v>0</v>
      </c>
      <c r="AW40" s="47">
        <f t="shared" si="45"/>
        <v>0</v>
      </c>
      <c r="AX40" s="47">
        <f t="shared" si="46"/>
        <v>0</v>
      </c>
      <c r="AY40" s="47">
        <f t="shared" si="47"/>
        <v>0</v>
      </c>
      <c r="AZ40" s="47">
        <f t="shared" si="48"/>
        <v>0</v>
      </c>
    </row>
    <row r="41" spans="1:52" x14ac:dyDescent="0.25">
      <c r="A41" s="5" t="s">
        <v>14</v>
      </c>
      <c r="B41" s="24">
        <v>0.3123035015747207</v>
      </c>
      <c r="C41" s="23">
        <v>0.32949059917707901</v>
      </c>
      <c r="D41" s="23">
        <v>0.24817763319472014</v>
      </c>
      <c r="E41" s="23">
        <v>0.19092489858599015</v>
      </c>
      <c r="F41" s="23">
        <v>0.31058939327338847</v>
      </c>
      <c r="G41" s="23">
        <v>0.42372251286317253</v>
      </c>
      <c r="H41" s="23">
        <v>0.71754929620046526</v>
      </c>
      <c r="I41" s="23">
        <v>0.75284048781379287</v>
      </c>
      <c r="J41" s="23">
        <v>0.43379140240619951</v>
      </c>
      <c r="K41" s="24">
        <v>0.22857955226830423</v>
      </c>
      <c r="L41" s="25"/>
      <c r="M41" s="25"/>
      <c r="N41" s="25"/>
      <c r="O41" s="13"/>
      <c r="P41" s="26"/>
      <c r="Q41" s="26"/>
      <c r="R41" s="18"/>
      <c r="S41" s="18"/>
      <c r="T41" s="18"/>
      <c r="U41" s="18"/>
      <c r="V41" s="18"/>
      <c r="W41" s="18"/>
      <c r="X41" s="18"/>
    </row>
    <row r="42" spans="1:52" x14ac:dyDescent="0.25">
      <c r="A42" s="5" t="s">
        <v>15</v>
      </c>
      <c r="B42" s="12">
        <v>-3.7807352750849364E-2</v>
      </c>
      <c r="C42" s="12">
        <v>5.0290590148895096E-3</v>
      </c>
      <c r="D42" s="12">
        <v>7.629486782022841E-3</v>
      </c>
      <c r="E42" s="12">
        <v>1.2694602239007624E-2</v>
      </c>
      <c r="F42" s="12">
        <v>-6.6462603529172434E-3</v>
      </c>
      <c r="G42" s="12">
        <v>7.0502708477784864E-2</v>
      </c>
      <c r="H42" s="12">
        <v>9.3763488422160344E-3</v>
      </c>
      <c r="I42" s="12">
        <v>9.1416802709013908E-3</v>
      </c>
      <c r="J42" s="15">
        <v>-2.3110219096044528E-2</v>
      </c>
      <c r="K42" s="12">
        <v>3.9480543596712506E-2</v>
      </c>
      <c r="L42" s="14"/>
      <c r="M42" s="14"/>
      <c r="N42" s="14"/>
      <c r="O42" s="13"/>
      <c r="P42" s="27"/>
      <c r="Q42" s="26"/>
      <c r="R42" s="18"/>
      <c r="S42" s="18"/>
      <c r="T42" s="18"/>
      <c r="U42" s="18"/>
      <c r="V42" s="18"/>
      <c r="W42" s="18"/>
      <c r="X42" s="18"/>
    </row>
    <row r="43" spans="1:52" x14ac:dyDescent="0.25">
      <c r="A43" s="5" t="s">
        <v>27</v>
      </c>
      <c r="B43" s="18">
        <f>B42</f>
        <v>-3.7807352750849364E-2</v>
      </c>
      <c r="C43" s="18">
        <f t="shared" ref="C43:K43" si="49">B43+C42</f>
        <v>-3.2778293735959856E-2</v>
      </c>
      <c r="D43" s="18">
        <f t="shared" si="49"/>
        <v>-2.5148806953937015E-2</v>
      </c>
      <c r="E43" s="18">
        <f t="shared" si="49"/>
        <v>-1.2454204714929392E-2</v>
      </c>
      <c r="F43" s="18">
        <f t="shared" si="49"/>
        <v>-1.9100465067846635E-2</v>
      </c>
      <c r="G43" s="18">
        <f t="shared" si="49"/>
        <v>5.1402243409938229E-2</v>
      </c>
      <c r="H43" s="18">
        <f t="shared" si="49"/>
        <v>6.0778592252154262E-2</v>
      </c>
      <c r="I43" s="18">
        <f t="shared" si="49"/>
        <v>6.992027252305566E-2</v>
      </c>
      <c r="J43" s="18">
        <f t="shared" si="49"/>
        <v>4.6810053427011132E-2</v>
      </c>
      <c r="K43" s="18">
        <f t="shared" si="49"/>
        <v>8.6290597023723631E-2</v>
      </c>
      <c r="L43" s="26"/>
      <c r="M43" s="26"/>
      <c r="N43" s="49" t="s">
        <v>45</v>
      </c>
      <c r="O43" s="49" t="s">
        <v>43</v>
      </c>
      <c r="P43" s="50" t="s">
        <v>46</v>
      </c>
      <c r="Q43" s="50" t="s">
        <v>44</v>
      </c>
      <c r="R43" s="50" t="s">
        <v>26</v>
      </c>
      <c r="S43" s="50" t="s">
        <v>23</v>
      </c>
      <c r="T43" s="18"/>
      <c r="U43" s="18"/>
      <c r="V43" s="18"/>
      <c r="W43" s="18"/>
      <c r="X43" s="18"/>
    </row>
    <row r="44" spans="1:52" x14ac:dyDescent="0.25">
      <c r="A44" s="3" t="s">
        <v>25</v>
      </c>
      <c r="B44" s="20">
        <f t="shared" ref="B44:K44" si="50">B42/B41</f>
        <v>-0.1210596505009205</v>
      </c>
      <c r="C44" s="20">
        <f t="shared" si="50"/>
        <v>1.5263133538407051E-2</v>
      </c>
      <c r="D44" s="20">
        <f t="shared" si="50"/>
        <v>3.0742040222604374E-2</v>
      </c>
      <c r="E44" s="20">
        <f t="shared" si="50"/>
        <v>6.6490030022407665E-2</v>
      </c>
      <c r="F44" s="20">
        <f t="shared" si="50"/>
        <v>-2.1398864535811888E-2</v>
      </c>
      <c r="G44" s="20">
        <f t="shared" si="50"/>
        <v>0.16638886615059661</v>
      </c>
      <c r="H44" s="20">
        <f t="shared" si="50"/>
        <v>1.3067184222554819E-2</v>
      </c>
      <c r="I44" s="20">
        <f t="shared" si="50"/>
        <v>1.21429179472644E-2</v>
      </c>
      <c r="J44" s="20">
        <f t="shared" si="50"/>
        <v>-5.3274958811664656E-2</v>
      </c>
      <c r="K44" s="20">
        <f t="shared" si="50"/>
        <v>0.17272123952001911</v>
      </c>
      <c r="L44" s="13"/>
      <c r="M44" s="13"/>
      <c r="N44" s="13" t="s">
        <v>0</v>
      </c>
      <c r="O44" s="26">
        <f>AVERAGE(B42:K42)</f>
        <v>8.6290597023723631E-3</v>
      </c>
      <c r="P44" s="27">
        <f>AVERAGE(B41:K41)</f>
        <v>0.39479692773578329</v>
      </c>
      <c r="Q44" s="51">
        <f>AVERAGE(B45:K45)</f>
        <v>1.1557962371007633</v>
      </c>
      <c r="R44" s="32">
        <f>AVERAGE(B46:K46)</f>
        <v>2.814920963883185E-2</v>
      </c>
      <c r="S44" s="18">
        <f>AB30</f>
        <v>0.2</v>
      </c>
      <c r="T44" s="18"/>
      <c r="U44" s="18"/>
      <c r="V44" s="18"/>
      <c r="W44" s="18"/>
      <c r="X44" s="18"/>
    </row>
    <row r="45" spans="1:52" x14ac:dyDescent="0.25">
      <c r="A45" s="3" t="s">
        <v>44</v>
      </c>
      <c r="B45" s="47">
        <f>SUM(AQ31:AQ40)</f>
        <v>-1.1918263877767958</v>
      </c>
      <c r="C45" s="47">
        <f t="shared" ref="C45:K45" si="51">SUM(AR31:AR40)</f>
        <v>-0.26387857617870114</v>
      </c>
      <c r="D45" s="47">
        <f t="shared" si="51"/>
        <v>-9.1664242623681391E-2</v>
      </c>
      <c r="E45" s="47">
        <f t="shared" si="51"/>
        <v>-0.14166557502767615</v>
      </c>
      <c r="F45" s="47">
        <f t="shared" si="51"/>
        <v>-0.32724556564345975</v>
      </c>
      <c r="G45" s="47">
        <f t="shared" si="51"/>
        <v>-0.25433332238546913</v>
      </c>
      <c r="H45" s="47">
        <f t="shared" si="51"/>
        <v>6.0283811144110224</v>
      </c>
      <c r="I45" s="47">
        <f t="shared" si="51"/>
        <v>6.2017654364282349</v>
      </c>
      <c r="J45" s="47">
        <f t="shared" si="51"/>
        <v>0.80183319242935513</v>
      </c>
      <c r="K45" s="47">
        <f t="shared" si="51"/>
        <v>0.79659629737480542</v>
      </c>
      <c r="L45" s="13"/>
      <c r="M45" s="13"/>
      <c r="N45" s="13"/>
      <c r="O45" s="13"/>
      <c r="P45" s="26"/>
      <c r="Q45" s="26"/>
      <c r="R45" s="18"/>
      <c r="S45" s="18"/>
      <c r="T45" s="18"/>
      <c r="U45" s="18"/>
      <c r="V45" s="18"/>
      <c r="W45" s="18"/>
      <c r="X45" s="18"/>
    </row>
    <row r="46" spans="1:52" x14ac:dyDescent="0.25">
      <c r="A46" s="5" t="s">
        <v>26</v>
      </c>
      <c r="B46" s="52">
        <f>B44*SQRT(1+(B45/3)*B44)</f>
        <v>-0.12393658895426177</v>
      </c>
      <c r="C46" s="52">
        <f t="shared" ref="C46:K46" si="52">C44*SQRT(1+(C45/3)*C44)</f>
        <v>1.5252884429046877E-2</v>
      </c>
      <c r="D46" s="52">
        <f t="shared" si="52"/>
        <v>3.072759859647009E-2</v>
      </c>
      <c r="E46" s="52">
        <f t="shared" si="52"/>
        <v>6.6385565833609828E-2</v>
      </c>
      <c r="F46" s="52">
        <f t="shared" si="52"/>
        <v>-2.1423824891217382E-2</v>
      </c>
      <c r="G46" s="52">
        <f t="shared" si="52"/>
        <v>0.16521115102647715</v>
      </c>
      <c r="H46" s="52">
        <f t="shared" si="52"/>
        <v>1.3237631560509999E-2</v>
      </c>
      <c r="I46" s="52">
        <f t="shared" si="52"/>
        <v>1.2294382162974083E-2</v>
      </c>
      <c r="J46" s="52">
        <f t="shared" si="52"/>
        <v>-5.2894302225182363E-2</v>
      </c>
      <c r="K46" s="52">
        <f t="shared" si="52"/>
        <v>0.17663759884989202</v>
      </c>
      <c r="L46" s="13"/>
      <c r="M46" s="13"/>
      <c r="N46" s="13"/>
      <c r="O46" s="13"/>
      <c r="P46" s="26"/>
      <c r="Q46" s="26"/>
      <c r="R46" s="18"/>
      <c r="S46" s="18"/>
      <c r="T46" s="18"/>
      <c r="U46" s="18"/>
      <c r="V46" s="18"/>
      <c r="W46" s="18"/>
      <c r="X46" s="18"/>
    </row>
    <row r="47" spans="1:52" x14ac:dyDescent="0.25">
      <c r="A47" s="2" t="s">
        <v>3</v>
      </c>
      <c r="L47" s="13"/>
      <c r="M47" s="13"/>
      <c r="N47" s="13"/>
      <c r="O47" s="13"/>
      <c r="P47" s="26"/>
      <c r="Q47" s="26"/>
      <c r="R47" s="18"/>
      <c r="S47" s="18"/>
      <c r="T47" s="18"/>
      <c r="U47" s="18"/>
      <c r="V47" s="18"/>
      <c r="W47" s="18"/>
      <c r="X47" s="18"/>
    </row>
    <row r="48" spans="1:52" x14ac:dyDescent="0.25">
      <c r="L48" s="13"/>
      <c r="M48" s="13"/>
      <c r="N48" s="13"/>
      <c r="O48" s="13"/>
      <c r="P48" s="26"/>
      <c r="Q48" s="26"/>
      <c r="R48" s="18"/>
      <c r="S48" s="18"/>
      <c r="T48" s="18"/>
      <c r="U48" s="18"/>
      <c r="V48" s="18"/>
      <c r="W48" s="18"/>
      <c r="X48" s="18"/>
    </row>
    <row r="49" spans="1:52" x14ac:dyDescent="0.25">
      <c r="B49" s="3">
        <v>2008</v>
      </c>
      <c r="C49" s="3">
        <f t="shared" ref="C49:K49" si="53">B49+1</f>
        <v>2009</v>
      </c>
      <c r="D49" s="3">
        <f t="shared" si="53"/>
        <v>2010</v>
      </c>
      <c r="E49" s="3">
        <f t="shared" si="53"/>
        <v>2011</v>
      </c>
      <c r="F49" s="3">
        <f t="shared" si="53"/>
        <v>2012</v>
      </c>
      <c r="G49" s="3">
        <f t="shared" si="53"/>
        <v>2013</v>
      </c>
      <c r="H49" s="3">
        <f t="shared" si="53"/>
        <v>2014</v>
      </c>
      <c r="I49" s="3">
        <f t="shared" si="53"/>
        <v>2015</v>
      </c>
      <c r="J49" s="3">
        <f t="shared" si="53"/>
        <v>2016</v>
      </c>
      <c r="K49" s="3">
        <f t="shared" si="53"/>
        <v>2017</v>
      </c>
      <c r="L49" s="33"/>
      <c r="M49" s="33"/>
      <c r="N49" s="33"/>
      <c r="P49" s="18"/>
      <c r="Q49" s="18"/>
      <c r="R49" s="18"/>
      <c r="S49" s="18"/>
      <c r="T49" s="18"/>
      <c r="U49" s="18"/>
      <c r="V49" s="18"/>
      <c r="W49" s="18"/>
      <c r="X49" s="18"/>
    </row>
    <row r="50" spans="1:52" x14ac:dyDescent="0.25">
      <c r="A50" s="4" t="s">
        <v>4</v>
      </c>
      <c r="B50" s="6">
        <v>-9.9999999999945383E-7</v>
      </c>
      <c r="C50" s="7">
        <v>0.50290866997721262</v>
      </c>
      <c r="D50" s="7">
        <v>0.56669042838498218</v>
      </c>
      <c r="E50" s="7">
        <v>0.46676917023674391</v>
      </c>
      <c r="F50" s="7">
        <v>0.59682187740155546</v>
      </c>
      <c r="G50" s="7">
        <v>0.75627709068094162</v>
      </c>
      <c r="H50" s="7">
        <v>0.71419351447676205</v>
      </c>
      <c r="I50" s="7">
        <v>0.62932837351645932</v>
      </c>
      <c r="J50" s="7">
        <v>0.52802859016875314</v>
      </c>
      <c r="K50" s="7">
        <v>0.48668806621753868</v>
      </c>
      <c r="L50">
        <v>0.70493099999999997</v>
      </c>
      <c r="M50" s="28"/>
      <c r="N50" s="28"/>
      <c r="P50" s="18">
        <f t="shared" ref="P50:P59" si="54">C50-B50</f>
        <v>0.50290966997721265</v>
      </c>
      <c r="Q50" s="18">
        <f t="shared" ref="Q50:Q59" si="55">D50-C50</f>
        <v>6.3781758407769562E-2</v>
      </c>
      <c r="R50" s="18">
        <f t="shared" ref="R50:R59" si="56">E50-D50</f>
        <v>-9.9921258148238268E-2</v>
      </c>
      <c r="S50" s="18">
        <f t="shared" ref="S50:S59" si="57">F50-E50</f>
        <v>0.13005270716481154</v>
      </c>
      <c r="T50" s="18">
        <f t="shared" ref="T50:T59" si="58">G50-F50</f>
        <v>0.15945521327938617</v>
      </c>
      <c r="U50" s="18">
        <f t="shared" ref="U50:U59" si="59">H50-G50</f>
        <v>-4.2083576204179574E-2</v>
      </c>
      <c r="V50" s="18">
        <f t="shared" ref="V50:V59" si="60">I50-H50</f>
        <v>-8.4865140960302732E-2</v>
      </c>
      <c r="W50" s="18">
        <f t="shared" ref="W50:W59" si="61">J50-I50</f>
        <v>-0.10129978334770617</v>
      </c>
      <c r="X50" s="18">
        <f t="shared" ref="X50:X59" si="62">K50-J50</f>
        <v>-4.1340523951214458E-2</v>
      </c>
      <c r="Z50" s="18">
        <f>ABS(SUM(P50:X50))</f>
        <v>0.48668906621753871</v>
      </c>
      <c r="AB50" s="21">
        <f>SUM(Z50:Z59)/10</f>
        <v>0.18308890945248985</v>
      </c>
      <c r="AE50">
        <v>2008</v>
      </c>
      <c r="AF50">
        <v>2009</v>
      </c>
      <c r="AG50">
        <v>2010</v>
      </c>
      <c r="AH50">
        <v>2011</v>
      </c>
      <c r="AI50">
        <v>2012</v>
      </c>
      <c r="AJ50">
        <v>2013</v>
      </c>
      <c r="AK50">
        <v>2014</v>
      </c>
      <c r="AL50">
        <v>2015</v>
      </c>
      <c r="AM50">
        <v>2016</v>
      </c>
      <c r="AN50">
        <v>2017</v>
      </c>
    </row>
    <row r="51" spans="1:52" x14ac:dyDescent="0.25">
      <c r="A51" s="4" t="s">
        <v>5</v>
      </c>
      <c r="B51" s="6">
        <v>0.71357174744746521</v>
      </c>
      <c r="C51" s="7">
        <v>0</v>
      </c>
      <c r="D51" s="7">
        <v>0.28018733495098203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>
        <v>9.3576069999999997E-2</v>
      </c>
      <c r="M51" s="28"/>
      <c r="N51" s="28"/>
      <c r="P51" s="18">
        <f t="shared" si="54"/>
        <v>-0.71357174744746521</v>
      </c>
      <c r="Q51" s="18">
        <f t="shared" si="55"/>
        <v>0.28018733495098203</v>
      </c>
      <c r="R51" s="18">
        <f t="shared" si="56"/>
        <v>-0.28018733495098203</v>
      </c>
      <c r="S51" s="18">
        <f t="shared" si="57"/>
        <v>0</v>
      </c>
      <c r="T51" s="18">
        <f t="shared" si="58"/>
        <v>0</v>
      </c>
      <c r="U51" s="18">
        <f t="shared" si="59"/>
        <v>0</v>
      </c>
      <c r="V51" s="18">
        <f t="shared" si="60"/>
        <v>0</v>
      </c>
      <c r="W51" s="18">
        <f t="shared" si="61"/>
        <v>0</v>
      </c>
      <c r="X51" s="18">
        <f t="shared" si="62"/>
        <v>0</v>
      </c>
      <c r="Z51" s="18">
        <f t="shared" ref="Z51:Z59" si="63">ABS(SUM(P51:X51))</f>
        <v>0.71357174744746521</v>
      </c>
      <c r="AD51" t="s">
        <v>28</v>
      </c>
      <c r="AE51" s="35">
        <v>-0.66367433985139612</v>
      </c>
      <c r="AF51" s="35">
        <v>-0.26387857617870109</v>
      </c>
      <c r="AG51" s="35">
        <v>-9.1664242623681377E-2</v>
      </c>
      <c r="AH51" s="35">
        <v>-0.14166557402399677</v>
      </c>
      <c r="AI51" s="35">
        <v>-0.22268426391848264</v>
      </c>
      <c r="AJ51" s="35">
        <v>-0.25433331919633928</v>
      </c>
      <c r="AK51" s="35">
        <v>8.5596477703722113E-2</v>
      </c>
      <c r="AL51" s="38">
        <v>9.6014200325291142E-3</v>
      </c>
      <c r="AM51" s="35">
        <v>1.6990459547325396E-2</v>
      </c>
      <c r="AN51" s="35">
        <v>4.6361880838029529E-2</v>
      </c>
      <c r="AQ51" s="47">
        <f>AE51*B50</f>
        <v>6.6367433985103367E-7</v>
      </c>
      <c r="AR51" s="47">
        <f t="shared" ref="AR51:AZ51" si="64">AF51*C50</f>
        <v>-0.13270682378151114</v>
      </c>
      <c r="AS51" s="47">
        <f t="shared" si="64"/>
        <v>-5.1945248919998945E-2</v>
      </c>
      <c r="AT51" s="47">
        <f t="shared" si="64"/>
        <v>-6.6125122438292994E-2</v>
      </c>
      <c r="AU51" s="47">
        <f t="shared" si="64"/>
        <v>-0.13290284045961226</v>
      </c>
      <c r="AV51" s="47">
        <f t="shared" si="64"/>
        <v>-0.19234646270503475</v>
      </c>
      <c r="AW51" s="47">
        <f t="shared" si="64"/>
        <v>6.1132449238053096E-2</v>
      </c>
      <c r="AX51" s="47">
        <f t="shared" si="64"/>
        <v>6.0424460525198972E-3</v>
      </c>
      <c r="AY51" s="47">
        <f t="shared" si="64"/>
        <v>8.9714484010934605E-3</v>
      </c>
      <c r="AZ51" s="47">
        <f t="shared" si="64"/>
        <v>2.2563774131268553E-2</v>
      </c>
    </row>
    <row r="52" spans="1:52" x14ac:dyDescent="0.25">
      <c r="A52" s="4" t="s">
        <v>6</v>
      </c>
      <c r="B52" s="6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2.8593324220394702E-3</v>
      </c>
      <c r="J52" s="7">
        <v>6.01415502080563E-3</v>
      </c>
      <c r="K52" s="7">
        <v>0</v>
      </c>
      <c r="L52">
        <v>2.1423610000000002</v>
      </c>
      <c r="M52" s="28"/>
      <c r="N52" s="28"/>
      <c r="P52" s="18">
        <f t="shared" si="54"/>
        <v>0</v>
      </c>
      <c r="Q52" s="18">
        <f t="shared" si="55"/>
        <v>0</v>
      </c>
      <c r="R52" s="18">
        <f t="shared" si="56"/>
        <v>0</v>
      </c>
      <c r="S52" s="18">
        <f t="shared" si="57"/>
        <v>0</v>
      </c>
      <c r="T52" s="18">
        <f t="shared" si="58"/>
        <v>0</v>
      </c>
      <c r="U52" s="18">
        <f t="shared" si="59"/>
        <v>0</v>
      </c>
      <c r="V52" s="18">
        <f t="shared" si="60"/>
        <v>2.8593324220394702E-3</v>
      </c>
      <c r="W52" s="18">
        <f t="shared" si="61"/>
        <v>3.1548225987661598E-3</v>
      </c>
      <c r="X52" s="18">
        <f t="shared" si="62"/>
        <v>-6.01415502080563E-3</v>
      </c>
      <c r="Z52" s="18">
        <f t="shared" si="63"/>
        <v>0</v>
      </c>
      <c r="AD52" t="s">
        <v>29</v>
      </c>
      <c r="AE52" s="35">
        <v>-1.1918263877767956</v>
      </c>
      <c r="AF52" s="35">
        <v>-0.75694417084163323</v>
      </c>
      <c r="AG52" s="35">
        <v>-9.4054289222240267E-2</v>
      </c>
      <c r="AH52" s="35">
        <v>-0.2332431984714054</v>
      </c>
      <c r="AI52" s="35">
        <v>-4.1341393126409689E-3</v>
      </c>
      <c r="AJ52" s="35">
        <v>-3.7582583513478679E-2</v>
      </c>
      <c r="AK52" s="35">
        <v>-4.2516975151283325E-2</v>
      </c>
      <c r="AL52" s="38">
        <v>-7.6401837354857755E-2</v>
      </c>
      <c r="AM52" s="35">
        <v>-4.2168778754450069E-2</v>
      </c>
      <c r="AN52" s="35">
        <v>-7.5725045420042034E-2</v>
      </c>
      <c r="AQ52" s="47">
        <f t="shared" ref="AQ52:AQ60" si="65">AE52*B51</f>
        <v>-0.85045363817988828</v>
      </c>
      <c r="AR52" s="47">
        <f t="shared" ref="AR52:AR60" si="66">AF52*C51</f>
        <v>0</v>
      </c>
      <c r="AS52" s="47">
        <f t="shared" ref="AS52:AS60" si="67">AG52*D51</f>
        <v>-2.6352820637888373E-2</v>
      </c>
      <c r="AT52" s="47">
        <f t="shared" ref="AT52:AT60" si="68">AH52*E51</f>
        <v>0</v>
      </c>
      <c r="AU52" s="47">
        <f t="shared" ref="AU52:AU60" si="69">AI52*F51</f>
        <v>0</v>
      </c>
      <c r="AV52" s="47">
        <f t="shared" ref="AV52:AV60" si="70">AJ52*G51</f>
        <v>0</v>
      </c>
      <c r="AW52" s="47">
        <f t="shared" ref="AW52:AW60" si="71">AK52*H51</f>
        <v>0</v>
      </c>
      <c r="AX52" s="47">
        <f t="shared" ref="AX52:AX60" si="72">AL52*I51</f>
        <v>0</v>
      </c>
      <c r="AY52" s="47">
        <f t="shared" ref="AY52:AY60" si="73">AM52*J51</f>
        <v>0</v>
      </c>
      <c r="AZ52" s="47">
        <f t="shared" ref="AZ52:AZ60" si="74">AN52*K51</f>
        <v>0</v>
      </c>
    </row>
    <row r="53" spans="1:52" x14ac:dyDescent="0.25">
      <c r="A53" s="4" t="s">
        <v>7</v>
      </c>
      <c r="B53" s="6">
        <v>0</v>
      </c>
      <c r="C53" s="7">
        <v>0</v>
      </c>
      <c r="D53" s="7">
        <v>0</v>
      </c>
      <c r="E53" s="7">
        <v>7.1950620290348599E-2</v>
      </c>
      <c r="F53" s="7">
        <v>8.253098972760893E-2</v>
      </c>
      <c r="G53" s="7">
        <v>0</v>
      </c>
      <c r="H53" s="7">
        <v>0</v>
      </c>
      <c r="I53" s="7">
        <v>0.12328394291338564</v>
      </c>
      <c r="J53" s="7">
        <v>0.19828749217381353</v>
      </c>
      <c r="K53" s="7">
        <v>0.19197394707243229</v>
      </c>
      <c r="L53">
        <v>1.2409289999999999</v>
      </c>
      <c r="M53" s="28"/>
      <c r="N53" s="28"/>
      <c r="P53" s="18">
        <f t="shared" si="54"/>
        <v>0</v>
      </c>
      <c r="Q53" s="18">
        <f t="shared" si="55"/>
        <v>0</v>
      </c>
      <c r="R53" s="18">
        <f t="shared" si="56"/>
        <v>7.1950620290348599E-2</v>
      </c>
      <c r="S53" s="18">
        <f t="shared" si="57"/>
        <v>1.0580369437260331E-2</v>
      </c>
      <c r="T53" s="18">
        <f t="shared" si="58"/>
        <v>-8.253098972760893E-2</v>
      </c>
      <c r="U53" s="18">
        <f t="shared" si="59"/>
        <v>0</v>
      </c>
      <c r="V53" s="18">
        <f t="shared" si="60"/>
        <v>0.12328394291338564</v>
      </c>
      <c r="W53" s="18">
        <f t="shared" si="61"/>
        <v>7.500354926042789E-2</v>
      </c>
      <c r="X53" s="18">
        <f t="shared" si="62"/>
        <v>-6.3135451013812405E-3</v>
      </c>
      <c r="Z53" s="18">
        <f t="shared" si="63"/>
        <v>0.19197394707243229</v>
      </c>
      <c r="AD53" t="s">
        <v>30</v>
      </c>
      <c r="AE53" s="35">
        <v>-0.15789006402433267</v>
      </c>
      <c r="AF53" s="35">
        <v>0.29003001072605722</v>
      </c>
      <c r="AG53" s="35">
        <v>0.22320537052454026</v>
      </c>
      <c r="AH53" s="35">
        <v>-5.894737637268354E-2</v>
      </c>
      <c r="AI53" s="35">
        <v>8.0033443196195514E-2</v>
      </c>
      <c r="AJ53" s="35">
        <v>0.11850372025504534</v>
      </c>
      <c r="AK53" s="35">
        <v>6.0283811368684939</v>
      </c>
      <c r="AL53" s="38">
        <v>6.2017653671181057</v>
      </c>
      <c r="AM53" s="35">
        <v>6.3192299001939745</v>
      </c>
      <c r="AN53" s="35">
        <v>6.1746909259778908</v>
      </c>
      <c r="AQ53" s="47">
        <f t="shared" si="65"/>
        <v>0</v>
      </c>
      <c r="AR53" s="47">
        <f t="shared" si="66"/>
        <v>0</v>
      </c>
      <c r="AS53" s="47">
        <f t="shared" si="67"/>
        <v>0</v>
      </c>
      <c r="AT53" s="47">
        <f t="shared" si="68"/>
        <v>0</v>
      </c>
      <c r="AU53" s="47">
        <f t="shared" si="69"/>
        <v>0</v>
      </c>
      <c r="AV53" s="47">
        <f t="shared" si="70"/>
        <v>0</v>
      </c>
      <c r="AW53" s="47">
        <f t="shared" si="71"/>
        <v>0</v>
      </c>
      <c r="AX53" s="47">
        <f t="shared" si="72"/>
        <v>1.7732908788082317E-2</v>
      </c>
      <c r="AY53" s="47">
        <f t="shared" si="73"/>
        <v>3.8004828231876654E-2</v>
      </c>
      <c r="AZ53" s="47">
        <f t="shared" si="74"/>
        <v>0</v>
      </c>
    </row>
    <row r="54" spans="1:52" x14ac:dyDescent="0.25">
      <c r="A54" s="4" t="s">
        <v>8</v>
      </c>
      <c r="B54" s="6">
        <v>0</v>
      </c>
      <c r="C54" s="7">
        <v>0.14901643162548317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>
        <v>0.14334060000000001</v>
      </c>
      <c r="M54" s="28"/>
      <c r="N54" s="28"/>
      <c r="P54" s="18">
        <f t="shared" si="54"/>
        <v>0.14901643162548317</v>
      </c>
      <c r="Q54" s="18">
        <f t="shared" si="55"/>
        <v>-0.14901643162548317</v>
      </c>
      <c r="R54" s="18">
        <f t="shared" si="56"/>
        <v>0</v>
      </c>
      <c r="S54" s="18">
        <f t="shared" si="57"/>
        <v>0</v>
      </c>
      <c r="T54" s="18">
        <f t="shared" si="58"/>
        <v>0</v>
      </c>
      <c r="U54" s="18">
        <f t="shared" si="59"/>
        <v>0</v>
      </c>
      <c r="V54" s="18">
        <f t="shared" si="60"/>
        <v>0</v>
      </c>
      <c r="W54" s="18">
        <f t="shared" si="61"/>
        <v>0</v>
      </c>
      <c r="X54" s="18">
        <f t="shared" si="62"/>
        <v>0</v>
      </c>
      <c r="Z54" s="18">
        <f t="shared" si="63"/>
        <v>0</v>
      </c>
      <c r="AD54" t="s">
        <v>31</v>
      </c>
      <c r="AE54" s="35">
        <v>-0.92049095114507673</v>
      </c>
      <c r="AF54" s="35">
        <v>-0.99505560441278462</v>
      </c>
      <c r="AG54" s="35">
        <v>-0.75488360306648494</v>
      </c>
      <c r="AH54" s="35">
        <v>-0.37250255733416804</v>
      </c>
      <c r="AI54" s="35">
        <v>-0.32724555965857943</v>
      </c>
      <c r="AJ54" s="35">
        <v>-0.28141591629585971</v>
      </c>
      <c r="AK54" s="35">
        <v>-0.31986749921291041</v>
      </c>
      <c r="AL54" s="38">
        <v>0.81882587832712339</v>
      </c>
      <c r="AM54" s="35">
        <v>0.80183340369258704</v>
      </c>
      <c r="AN54" s="35">
        <v>0.79659629737480564</v>
      </c>
      <c r="AQ54" s="47">
        <f t="shared" si="65"/>
        <v>0</v>
      </c>
      <c r="AR54" s="47">
        <f t="shared" si="66"/>
        <v>0</v>
      </c>
      <c r="AS54" s="47">
        <f t="shared" si="67"/>
        <v>0</v>
      </c>
      <c r="AT54" s="47">
        <f t="shared" si="68"/>
        <v>-2.6801790059934532E-2</v>
      </c>
      <c r="AU54" s="47">
        <f t="shared" si="69"/>
        <v>-2.7007899922587855E-2</v>
      </c>
      <c r="AV54" s="47">
        <f t="shared" si="70"/>
        <v>0</v>
      </c>
      <c r="AW54" s="47">
        <f t="shared" si="71"/>
        <v>0</v>
      </c>
      <c r="AX54" s="47">
        <f t="shared" si="72"/>
        <v>0.10094808283968393</v>
      </c>
      <c r="AY54" s="47">
        <f t="shared" si="73"/>
        <v>0.15899353475939612</v>
      </c>
      <c r="AZ54" s="47">
        <f t="shared" si="74"/>
        <v>0.15292573543032648</v>
      </c>
    </row>
    <row r="55" spans="1:52" x14ac:dyDescent="0.25">
      <c r="A55" s="4" t="s">
        <v>9</v>
      </c>
      <c r="B55" s="6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>
        <v>2.2053410000000002</v>
      </c>
      <c r="M55" s="28"/>
      <c r="N55" s="28"/>
      <c r="P55" s="18">
        <f t="shared" si="54"/>
        <v>0</v>
      </c>
      <c r="Q55" s="18">
        <f t="shared" si="55"/>
        <v>0</v>
      </c>
      <c r="R55" s="18">
        <f t="shared" si="56"/>
        <v>0</v>
      </c>
      <c r="S55" s="18">
        <f t="shared" si="57"/>
        <v>0</v>
      </c>
      <c r="T55" s="18">
        <f t="shared" si="58"/>
        <v>0</v>
      </c>
      <c r="U55" s="18">
        <f t="shared" si="59"/>
        <v>0</v>
      </c>
      <c r="V55" s="18">
        <f t="shared" si="60"/>
        <v>0</v>
      </c>
      <c r="W55" s="18">
        <f t="shared" si="61"/>
        <v>0</v>
      </c>
      <c r="X55" s="18">
        <f t="shared" si="62"/>
        <v>0</v>
      </c>
      <c r="Z55" s="18">
        <f t="shared" si="63"/>
        <v>0</v>
      </c>
      <c r="AD55" t="s">
        <v>32</v>
      </c>
      <c r="AE55" s="35">
        <v>1.2512711928181879</v>
      </c>
      <c r="AF55" s="35">
        <v>0.13520433810803398</v>
      </c>
      <c r="AG55" s="35">
        <v>0.69152142342123657</v>
      </c>
      <c r="AH55" s="35">
        <v>0.67570107365179466</v>
      </c>
      <c r="AI55" s="35">
        <v>0.61182528018753179</v>
      </c>
      <c r="AJ55" s="35">
        <v>0.58497164848981908</v>
      </c>
      <c r="AK55" s="35">
        <v>0.46348043541416528</v>
      </c>
      <c r="AL55" s="38">
        <v>0.44648936700249769</v>
      </c>
      <c r="AM55" s="35">
        <v>0.4419477160129649</v>
      </c>
      <c r="AN55" s="35">
        <v>0.40366727886194836</v>
      </c>
      <c r="AQ55" s="47">
        <f t="shared" si="65"/>
        <v>0</v>
      </c>
      <c r="AR55" s="47">
        <f t="shared" si="66"/>
        <v>2.0147668005144555E-2</v>
      </c>
      <c r="AS55" s="47">
        <f t="shared" si="67"/>
        <v>0</v>
      </c>
      <c r="AT55" s="47">
        <f t="shared" si="68"/>
        <v>0</v>
      </c>
      <c r="AU55" s="47">
        <f t="shared" si="69"/>
        <v>0</v>
      </c>
      <c r="AV55" s="47">
        <f t="shared" si="70"/>
        <v>0</v>
      </c>
      <c r="AW55" s="47">
        <f t="shared" si="71"/>
        <v>0</v>
      </c>
      <c r="AX55" s="47">
        <f t="shared" si="72"/>
        <v>0</v>
      </c>
      <c r="AY55" s="47">
        <f t="shared" si="73"/>
        <v>0</v>
      </c>
      <c r="AZ55" s="47">
        <f t="shared" si="74"/>
        <v>0</v>
      </c>
    </row>
    <row r="56" spans="1:52" x14ac:dyDescent="0.25">
      <c r="A56" s="4" t="s">
        <v>10</v>
      </c>
      <c r="B56" s="6">
        <v>0</v>
      </c>
      <c r="C56" s="7">
        <v>0</v>
      </c>
      <c r="D56" s="7">
        <v>0</v>
      </c>
      <c r="E56" s="7">
        <v>1.9087684693578549E-2</v>
      </c>
      <c r="F56" s="7">
        <v>0</v>
      </c>
      <c r="G56" s="7">
        <v>0</v>
      </c>
      <c r="H56" s="7">
        <v>0.17296761262354532</v>
      </c>
      <c r="I56" s="7">
        <v>3.3356257824792936E-2</v>
      </c>
      <c r="J56" s="7">
        <v>0.18940736213805731</v>
      </c>
      <c r="K56" s="7">
        <v>0.11730902946604641</v>
      </c>
      <c r="L56">
        <v>0.70560929999999999</v>
      </c>
      <c r="M56" s="28"/>
      <c r="N56" s="28"/>
      <c r="P56" s="18">
        <f t="shared" si="54"/>
        <v>0</v>
      </c>
      <c r="Q56" s="18">
        <f t="shared" si="55"/>
        <v>0</v>
      </c>
      <c r="R56" s="18">
        <f t="shared" si="56"/>
        <v>1.9087684693578549E-2</v>
      </c>
      <c r="S56" s="18">
        <f t="shared" si="57"/>
        <v>-1.9087684693578549E-2</v>
      </c>
      <c r="T56" s="18">
        <f t="shared" si="58"/>
        <v>0</v>
      </c>
      <c r="U56" s="18">
        <f t="shared" si="59"/>
        <v>0.17296761262354532</v>
      </c>
      <c r="V56" s="18">
        <f t="shared" si="60"/>
        <v>-0.13961135479875239</v>
      </c>
      <c r="W56" s="18">
        <f t="shared" si="61"/>
        <v>0.15605110431326438</v>
      </c>
      <c r="X56" s="18">
        <f t="shared" si="62"/>
        <v>-7.2098332672010906E-2</v>
      </c>
      <c r="Z56" s="18">
        <f t="shared" si="63"/>
        <v>0.11730902946604641</v>
      </c>
      <c r="AD56" t="s">
        <v>33</v>
      </c>
      <c r="AE56" s="35">
        <v>0.70723594135658641</v>
      </c>
      <c r="AF56" s="35">
        <v>-1.724203077425682</v>
      </c>
      <c r="AG56" s="35">
        <v>-0.12373777971995414</v>
      </c>
      <c r="AH56" s="35">
        <v>8.3340722825509764E-2</v>
      </c>
      <c r="AI56" s="35">
        <v>6.8973205331364293E-2</v>
      </c>
      <c r="AJ56" s="35">
        <v>-8.601793080173839E-2</v>
      </c>
      <c r="AK56" s="35">
        <v>-0.17195181236132481</v>
      </c>
      <c r="AL56" s="38">
        <v>-0.18415446806846208</v>
      </c>
      <c r="AM56" s="35">
        <v>-0.20820650466013141</v>
      </c>
      <c r="AN56" s="35">
        <v>-0.24142265701538101</v>
      </c>
      <c r="AQ56" s="47">
        <f t="shared" si="65"/>
        <v>0</v>
      </c>
      <c r="AR56" s="47">
        <f t="shared" si="66"/>
        <v>0</v>
      </c>
      <c r="AS56" s="47">
        <f t="shared" si="67"/>
        <v>0</v>
      </c>
      <c r="AT56" s="47">
        <f t="shared" si="68"/>
        <v>0</v>
      </c>
      <c r="AU56" s="47">
        <f t="shared" si="69"/>
        <v>0</v>
      </c>
      <c r="AV56" s="47">
        <f t="shared" si="70"/>
        <v>0</v>
      </c>
      <c r="AW56" s="47">
        <f t="shared" si="71"/>
        <v>0</v>
      </c>
      <c r="AX56" s="47">
        <f t="shared" si="72"/>
        <v>0</v>
      </c>
      <c r="AY56" s="47">
        <f t="shared" si="73"/>
        <v>0</v>
      </c>
      <c r="AZ56" s="47">
        <f t="shared" si="74"/>
        <v>0</v>
      </c>
    </row>
    <row r="57" spans="1:52" x14ac:dyDescent="0.25">
      <c r="A57" s="4" t="s">
        <v>11</v>
      </c>
      <c r="B57" s="6">
        <v>0</v>
      </c>
      <c r="C57" s="7">
        <v>0</v>
      </c>
      <c r="D57" s="7">
        <v>0</v>
      </c>
      <c r="E57" s="7">
        <v>1.9740494889602129E-2</v>
      </c>
      <c r="F57" s="7">
        <v>0</v>
      </c>
      <c r="G57" s="7">
        <v>0</v>
      </c>
      <c r="H57" s="7">
        <v>3.0118445207405899E-2</v>
      </c>
      <c r="I57" s="7">
        <v>0</v>
      </c>
      <c r="J57" s="7">
        <v>2.6633604106764963E-2</v>
      </c>
      <c r="K57" s="7">
        <v>0.119472504506432</v>
      </c>
      <c r="L57">
        <v>1.858236</v>
      </c>
      <c r="M57" s="28"/>
      <c r="N57" s="28"/>
      <c r="P57" s="18">
        <f t="shared" si="54"/>
        <v>0</v>
      </c>
      <c r="Q57" s="18">
        <f t="shared" si="55"/>
        <v>0</v>
      </c>
      <c r="R57" s="18">
        <f t="shared" si="56"/>
        <v>1.9740494889602129E-2</v>
      </c>
      <c r="S57" s="18">
        <f t="shared" si="57"/>
        <v>-1.9740494889602129E-2</v>
      </c>
      <c r="T57" s="18">
        <f t="shared" si="58"/>
        <v>0</v>
      </c>
      <c r="U57" s="18">
        <f t="shared" si="59"/>
        <v>3.0118445207405899E-2</v>
      </c>
      <c r="V57" s="18">
        <f t="shared" si="60"/>
        <v>-3.0118445207405899E-2</v>
      </c>
      <c r="W57" s="18">
        <f t="shared" si="61"/>
        <v>2.6633604106764963E-2</v>
      </c>
      <c r="X57" s="18">
        <f t="shared" si="62"/>
        <v>9.2838900399667038E-2</v>
      </c>
      <c r="Z57" s="18">
        <f t="shared" si="63"/>
        <v>0.119472504506432</v>
      </c>
      <c r="AD57" t="s">
        <v>34</v>
      </c>
      <c r="AE57" s="35">
        <v>3.0060461594891105E-2</v>
      </c>
      <c r="AF57" s="35">
        <v>-1.1844895262460367</v>
      </c>
      <c r="AG57" s="35">
        <v>-1.2577962094380386</v>
      </c>
      <c r="AH57" s="35">
        <v>-1.3972624527350788</v>
      </c>
      <c r="AI57" s="35">
        <v>-1.3080502467876955</v>
      </c>
      <c r="AJ57" s="35">
        <v>-1.4181167321900345</v>
      </c>
      <c r="AK57" s="35">
        <v>-1.4460968007522748</v>
      </c>
      <c r="AL57" s="38">
        <v>-1.4126855201374169</v>
      </c>
      <c r="AM57" s="35">
        <v>-1.276251965262875</v>
      </c>
      <c r="AN57" s="35">
        <v>-1.2337165600414535</v>
      </c>
      <c r="AQ57" s="47">
        <f t="shared" si="65"/>
        <v>0</v>
      </c>
      <c r="AR57" s="47">
        <f t="shared" si="66"/>
        <v>0</v>
      </c>
      <c r="AS57" s="47">
        <f t="shared" si="67"/>
        <v>0</v>
      </c>
      <c r="AT57" s="47">
        <f t="shared" si="68"/>
        <v>-2.6670505131983383E-2</v>
      </c>
      <c r="AU57" s="47">
        <f t="shared" si="69"/>
        <v>0</v>
      </c>
      <c r="AV57" s="47">
        <f t="shared" si="70"/>
        <v>0</v>
      </c>
      <c r="AW57" s="47">
        <f t="shared" si="71"/>
        <v>-0.25012791124866768</v>
      </c>
      <c r="AX57" s="47">
        <f t="shared" si="72"/>
        <v>-4.7121902435055388E-2</v>
      </c>
      <c r="AY57" s="47">
        <f t="shared" si="73"/>
        <v>-0.24173151816395269</v>
      </c>
      <c r="AZ57" s="47">
        <f t="shared" si="74"/>
        <v>-0.14472609229465228</v>
      </c>
    </row>
    <row r="58" spans="1:52" x14ac:dyDescent="0.25">
      <c r="A58" s="5" t="s">
        <v>12</v>
      </c>
      <c r="B58" s="6">
        <v>0</v>
      </c>
      <c r="C58" s="7">
        <v>0</v>
      </c>
      <c r="D58" s="7">
        <v>0</v>
      </c>
      <c r="E58" s="7">
        <v>6.405830710701331E-2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>
        <v>0.3527845</v>
      </c>
      <c r="M58" s="28"/>
      <c r="N58" s="28"/>
      <c r="P58" s="18">
        <f t="shared" si="54"/>
        <v>0</v>
      </c>
      <c r="Q58" s="18">
        <f t="shared" si="55"/>
        <v>0</v>
      </c>
      <c r="R58" s="18">
        <f t="shared" si="56"/>
        <v>6.405830710701331E-2</v>
      </c>
      <c r="S58" s="18">
        <f t="shared" si="57"/>
        <v>-6.405830710701331E-2</v>
      </c>
      <c r="T58" s="18">
        <f t="shared" si="58"/>
        <v>0</v>
      </c>
      <c r="U58" s="18">
        <f t="shared" si="59"/>
        <v>0</v>
      </c>
      <c r="V58" s="18">
        <f t="shared" si="60"/>
        <v>0</v>
      </c>
      <c r="W58" s="18">
        <f t="shared" si="61"/>
        <v>0</v>
      </c>
      <c r="X58" s="18">
        <f t="shared" si="62"/>
        <v>0</v>
      </c>
      <c r="Z58" s="18">
        <f t="shared" si="63"/>
        <v>0</v>
      </c>
      <c r="AD58" t="s">
        <v>35</v>
      </c>
      <c r="AE58" s="35">
        <v>-0.37860100241639222</v>
      </c>
      <c r="AF58" s="35">
        <v>-0.11193780862956414</v>
      </c>
      <c r="AG58" s="35">
        <v>0.25010937234372937</v>
      </c>
      <c r="AH58" s="35">
        <v>0.41045671805881567</v>
      </c>
      <c r="AI58" s="35">
        <v>0.6391278001166667</v>
      </c>
      <c r="AJ58" s="35">
        <v>0.68231749804828623</v>
      </c>
      <c r="AK58" s="35">
        <v>0.60182455228608023</v>
      </c>
      <c r="AL58" s="38">
        <v>0.66702151903054441</v>
      </c>
      <c r="AM58" s="35">
        <v>0.70681736178703114</v>
      </c>
      <c r="AN58" s="35">
        <v>0.7374160496997223</v>
      </c>
      <c r="AQ58" s="47">
        <f t="shared" si="65"/>
        <v>0</v>
      </c>
      <c r="AR58" s="47">
        <f t="shared" si="66"/>
        <v>0</v>
      </c>
      <c r="AS58" s="47">
        <f t="shared" si="67"/>
        <v>0</v>
      </c>
      <c r="AT58" s="47">
        <f t="shared" si="68"/>
        <v>8.1026187452429132E-3</v>
      </c>
      <c r="AU58" s="47">
        <f t="shared" si="69"/>
        <v>0</v>
      </c>
      <c r="AV58" s="47">
        <f t="shared" si="70"/>
        <v>0</v>
      </c>
      <c r="AW58" s="47">
        <f t="shared" si="71"/>
        <v>1.8126019802499893E-2</v>
      </c>
      <c r="AX58" s="47">
        <f t="shared" si="72"/>
        <v>0</v>
      </c>
      <c r="AY58" s="47">
        <f t="shared" si="73"/>
        <v>1.882509378962385E-2</v>
      </c>
      <c r="AZ58" s="47">
        <f t="shared" si="74"/>
        <v>8.810094232086535E-2</v>
      </c>
    </row>
    <row r="59" spans="1:52" x14ac:dyDescent="0.25">
      <c r="A59" s="5" t="s">
        <v>13</v>
      </c>
      <c r="B59" s="6">
        <v>0.28642925255253482</v>
      </c>
      <c r="C59" s="7">
        <v>0.34807489839730427</v>
      </c>
      <c r="D59" s="7">
        <v>0.15312223666403582</v>
      </c>
      <c r="E59" s="7">
        <v>0.35839372278106635</v>
      </c>
      <c r="F59" s="7">
        <v>0.32064713287083568</v>
      </c>
      <c r="G59" s="7">
        <v>0.24372290931908017</v>
      </c>
      <c r="H59" s="7">
        <v>8.2720427692286533E-2</v>
      </c>
      <c r="I59" s="7">
        <v>0.21117209332038847</v>
      </c>
      <c r="J59" s="7">
        <v>5.1628796391805308E-2</v>
      </c>
      <c r="K59" s="7">
        <v>8.4556452737550719E-2</v>
      </c>
      <c r="L59">
        <v>0.59457159999999998</v>
      </c>
      <c r="M59" s="28"/>
      <c r="N59" s="28"/>
      <c r="P59" s="18">
        <f t="shared" si="54"/>
        <v>6.1645645844769448E-2</v>
      </c>
      <c r="Q59" s="18">
        <f t="shared" si="55"/>
        <v>-0.19495266173326845</v>
      </c>
      <c r="R59" s="18">
        <f t="shared" si="56"/>
        <v>0.20527148611703053</v>
      </c>
      <c r="S59" s="18">
        <f t="shared" si="57"/>
        <v>-3.7746589910230666E-2</v>
      </c>
      <c r="T59" s="18">
        <f t="shared" si="58"/>
        <v>-7.6924223551755516E-2</v>
      </c>
      <c r="U59" s="18">
        <f t="shared" si="59"/>
        <v>-0.16100248162679365</v>
      </c>
      <c r="V59" s="18">
        <f t="shared" si="60"/>
        <v>0.12845166562810195</v>
      </c>
      <c r="W59" s="18">
        <f t="shared" si="61"/>
        <v>-0.15954329692858316</v>
      </c>
      <c r="X59" s="18">
        <f t="shared" si="62"/>
        <v>3.2927656345745411E-2</v>
      </c>
      <c r="Z59" s="18">
        <f t="shared" si="63"/>
        <v>0.2018727998149841</v>
      </c>
      <c r="AD59" t="s">
        <v>36</v>
      </c>
      <c r="AE59" s="35">
        <v>0.90524170750629918</v>
      </c>
      <c r="AF59" s="35">
        <v>-0.69011847702216333</v>
      </c>
      <c r="AG59" s="35">
        <v>-0.49835074712009958</v>
      </c>
      <c r="AH59" s="35">
        <v>-0.65875744361950317</v>
      </c>
      <c r="AI59" s="35">
        <v>-0.45952207442387927</v>
      </c>
      <c r="AJ59" s="35">
        <v>-0.50551603080799712</v>
      </c>
      <c r="AK59" s="35">
        <v>-0.23654425178854291</v>
      </c>
      <c r="AL59" s="38">
        <v>-0.29770915617233107</v>
      </c>
      <c r="AM59" s="35">
        <v>-0.25430071802139209</v>
      </c>
      <c r="AN59" s="35">
        <v>-0.23889424806160761</v>
      </c>
      <c r="AQ59" s="47">
        <f t="shared" si="65"/>
        <v>0</v>
      </c>
      <c r="AR59" s="47">
        <f t="shared" si="66"/>
        <v>0</v>
      </c>
      <c r="AS59" s="47">
        <f t="shared" si="67"/>
        <v>0</v>
      </c>
      <c r="AT59" s="47">
        <f t="shared" si="68"/>
        <v>-4.2198886632409137E-2</v>
      </c>
      <c r="AU59" s="47">
        <f t="shared" si="69"/>
        <v>0</v>
      </c>
      <c r="AV59" s="47">
        <f t="shared" si="70"/>
        <v>0</v>
      </c>
      <c r="AW59" s="47">
        <f t="shared" si="71"/>
        <v>0</v>
      </c>
      <c r="AX59" s="47">
        <f t="shared" si="72"/>
        <v>0</v>
      </c>
      <c r="AY59" s="47">
        <f t="shared" si="73"/>
        <v>0</v>
      </c>
      <c r="AZ59" s="47">
        <f t="shared" si="74"/>
        <v>0</v>
      </c>
    </row>
    <row r="60" spans="1:52" x14ac:dyDescent="0.25">
      <c r="A60" s="10"/>
      <c r="B60" s="9"/>
      <c r="C60" s="9"/>
      <c r="D60" s="9"/>
      <c r="E60" s="9"/>
      <c r="F60" s="9"/>
      <c r="G60" s="9"/>
      <c r="H60" s="9"/>
      <c r="I60" s="9"/>
      <c r="J60" s="9"/>
      <c r="K60" s="9"/>
      <c r="L60" s="13"/>
      <c r="M60" s="13"/>
      <c r="N60" s="13"/>
      <c r="P60" s="18"/>
      <c r="Q60" s="18"/>
      <c r="R60" s="18"/>
      <c r="S60" s="18"/>
      <c r="T60" s="18"/>
      <c r="U60" s="18"/>
      <c r="V60" s="18"/>
      <c r="W60" s="18"/>
      <c r="X60" s="18"/>
      <c r="AD60" t="s">
        <v>37</v>
      </c>
      <c r="AE60" s="35">
        <v>4.1797421037620034E-4</v>
      </c>
      <c r="AF60" s="35">
        <v>0.52608623730032067</v>
      </c>
      <c r="AG60" s="35">
        <v>0.3403255750835476</v>
      </c>
      <c r="AH60" s="35">
        <v>0.2846319429304352</v>
      </c>
      <c r="AI60" s="35">
        <v>0.22198862424667071</v>
      </c>
      <c r="AJ60" s="35">
        <v>0.19820091259058847</v>
      </c>
      <c r="AK60" s="35">
        <v>0.20121664704829731</v>
      </c>
      <c r="AL60" s="38">
        <v>0.10233538761935589</v>
      </c>
      <c r="AM60" s="35">
        <v>0.12696173149604065</v>
      </c>
      <c r="AN60" s="35">
        <v>0.10076154240448852</v>
      </c>
      <c r="AQ60" s="47">
        <f t="shared" si="65"/>
        <v>1.1972004066429101E-4</v>
      </c>
      <c r="AR60" s="47">
        <f t="shared" si="66"/>
        <v>0.18311741359652922</v>
      </c>
      <c r="AS60" s="47">
        <f t="shared" si="67"/>
        <v>5.2111413250767069E-2</v>
      </c>
      <c r="AT60" s="47">
        <f t="shared" si="68"/>
        <v>0.1020103016492467</v>
      </c>
      <c r="AU60" s="47">
        <f t="shared" si="69"/>
        <v>7.1180015894636239E-2</v>
      </c>
      <c r="AV60" s="47">
        <f t="shared" si="70"/>
        <v>4.8306103046274931E-2</v>
      </c>
      <c r="AW60" s="47">
        <f t="shared" si="71"/>
        <v>1.6644727102643017E-2</v>
      </c>
      <c r="AX60" s="47">
        <f t="shared" si="72"/>
        <v>2.1610378024332747E-2</v>
      </c>
      <c r="AY60" s="47">
        <f t="shared" si="73"/>
        <v>6.5548813849601378E-3</v>
      </c>
      <c r="AZ60" s="47">
        <f t="shared" si="74"/>
        <v>8.5200385980878455E-3</v>
      </c>
    </row>
    <row r="61" spans="1:52" x14ac:dyDescent="0.25">
      <c r="A61" s="5" t="s">
        <v>14</v>
      </c>
      <c r="B61" s="24">
        <v>0.27278625203329437</v>
      </c>
      <c r="C61" s="23">
        <v>0.31498729841926432</v>
      </c>
      <c r="D61" s="23">
        <v>0.25033081687763187</v>
      </c>
      <c r="E61" s="23">
        <v>0.15175112295122745</v>
      </c>
      <c r="F61" s="23">
        <v>0.14500710262733216</v>
      </c>
      <c r="G61" s="23">
        <v>0.34424675967768709</v>
      </c>
      <c r="H61" s="23">
        <v>0.21548312652784615</v>
      </c>
      <c r="I61" s="23">
        <v>0.26306975361875551</v>
      </c>
      <c r="J61" s="23">
        <v>0.24458764813385192</v>
      </c>
      <c r="K61" s="24">
        <v>0.13541165261150814</v>
      </c>
      <c r="L61" s="25"/>
      <c r="M61" s="25"/>
      <c r="N61" s="25"/>
      <c r="O61" s="11"/>
      <c r="P61" s="18"/>
      <c r="Q61" s="18"/>
      <c r="R61" s="18"/>
      <c r="S61" s="18"/>
      <c r="T61" s="18"/>
      <c r="U61" s="18"/>
      <c r="V61" s="18"/>
      <c r="W61" s="18"/>
      <c r="X61" s="18"/>
    </row>
    <row r="62" spans="1:52" x14ac:dyDescent="0.25">
      <c r="A62" s="5" t="s">
        <v>15</v>
      </c>
      <c r="B62" s="12">
        <v>-2.7299651109323499E-2</v>
      </c>
      <c r="C62" s="12">
        <v>3.5874349885616397E-3</v>
      </c>
      <c r="D62" s="12">
        <v>2.8205219102869095E-3</v>
      </c>
      <c r="E62" s="12">
        <v>9.8264562972989015E-3</v>
      </c>
      <c r="F62" s="12">
        <v>1.0589191526963096E-2</v>
      </c>
      <c r="G62" s="12">
        <v>5.5320113133405152E-2</v>
      </c>
      <c r="H62" s="12">
        <v>2.0580958986660562E-2</v>
      </c>
      <c r="I62" s="12">
        <v>1.4649954798208477E-2</v>
      </c>
      <c r="J62" s="15">
        <v>3.1984068324738442E-3</v>
      </c>
      <c r="K62" s="12">
        <v>2.7544236479901636E-2</v>
      </c>
      <c r="L62" s="14"/>
      <c r="M62" s="14"/>
      <c r="N62" s="49" t="s">
        <v>45</v>
      </c>
      <c r="O62" s="49" t="s">
        <v>43</v>
      </c>
      <c r="P62" s="50" t="s">
        <v>46</v>
      </c>
      <c r="Q62" s="50" t="s">
        <v>44</v>
      </c>
      <c r="R62" s="50" t="s">
        <v>26</v>
      </c>
      <c r="S62" s="50" t="s">
        <v>23</v>
      </c>
      <c r="T62" s="18"/>
      <c r="U62" s="18"/>
      <c r="V62" s="18"/>
      <c r="W62" s="18"/>
      <c r="X62" s="18"/>
    </row>
    <row r="63" spans="1:52" x14ac:dyDescent="0.25">
      <c r="A63" s="5" t="s">
        <v>27</v>
      </c>
      <c r="B63" s="18">
        <f>B62</f>
        <v>-2.7299651109323499E-2</v>
      </c>
      <c r="C63" s="18">
        <f t="shared" ref="C63:K63" si="75">B63+C62</f>
        <v>-2.371221612076186E-2</v>
      </c>
      <c r="D63" s="18">
        <f t="shared" si="75"/>
        <v>-2.0891694210474952E-2</v>
      </c>
      <c r="E63" s="18">
        <f t="shared" si="75"/>
        <v>-1.1065237913176051E-2</v>
      </c>
      <c r="F63" s="18">
        <f t="shared" si="75"/>
        <v>-4.7604638621295478E-4</v>
      </c>
      <c r="G63" s="18">
        <f t="shared" si="75"/>
        <v>5.4844066747192194E-2</v>
      </c>
      <c r="H63" s="18">
        <f t="shared" si="75"/>
        <v>7.5425025733852763E-2</v>
      </c>
      <c r="I63" s="18">
        <f t="shared" si="75"/>
        <v>9.0074980532061241E-2</v>
      </c>
      <c r="J63" s="18">
        <f t="shared" si="75"/>
        <v>9.3273387364535082E-2</v>
      </c>
      <c r="K63" s="18">
        <f t="shared" si="75"/>
        <v>0.12081762384443671</v>
      </c>
      <c r="L63" s="26"/>
      <c r="M63" s="26"/>
      <c r="N63" s="26" t="s">
        <v>0</v>
      </c>
      <c r="O63" s="27">
        <f>AVERAGE(B62:K62)</f>
        <v>1.2081762384443671E-2</v>
      </c>
      <c r="P63" s="18">
        <f>AVERAGE(B61:K61)</f>
        <v>0.2337661533478399</v>
      </c>
      <c r="Q63" s="47">
        <f>AVERAGE(B65:K65)</f>
        <v>-0.10284262562133106</v>
      </c>
      <c r="R63" s="32">
        <f>AVERAGE(B66:K66)</f>
        <v>5.8729249529003068E-2</v>
      </c>
      <c r="S63" s="18">
        <f>AB50</f>
        <v>0.18308890945248985</v>
      </c>
      <c r="T63" s="18"/>
      <c r="U63" s="18"/>
      <c r="V63" s="18"/>
      <c r="W63" s="18"/>
      <c r="X63" s="18"/>
    </row>
    <row r="64" spans="1:52" x14ac:dyDescent="0.25">
      <c r="A64" s="3" t="s">
        <v>25</v>
      </c>
      <c r="B64" s="32">
        <f>B62/B61</f>
        <v>-0.10007707831988356</v>
      </c>
      <c r="C64" s="32">
        <f t="shared" ref="C64:K64" si="76">C62/C61</f>
        <v>1.1389141741793597E-2</v>
      </c>
      <c r="D64" s="32">
        <f t="shared" si="76"/>
        <v>1.1267178150365934E-2</v>
      </c>
      <c r="E64" s="32">
        <f t="shared" si="76"/>
        <v>6.4753763307946716E-2</v>
      </c>
      <c r="F64" s="32">
        <f t="shared" si="76"/>
        <v>7.3025330036262354E-2</v>
      </c>
      <c r="G64" s="32">
        <f t="shared" si="76"/>
        <v>0.16069900900505357</v>
      </c>
      <c r="H64" s="32">
        <f t="shared" si="76"/>
        <v>9.5510768375643346E-2</v>
      </c>
      <c r="I64" s="32">
        <f t="shared" si="76"/>
        <v>5.5688480323889317E-2</v>
      </c>
      <c r="J64" s="32">
        <f t="shared" si="76"/>
        <v>1.3076730803362149E-2</v>
      </c>
      <c r="K64" s="32">
        <f t="shared" si="76"/>
        <v>0.20341112414398488</v>
      </c>
    </row>
    <row r="65" spans="1:11" x14ac:dyDescent="0.25">
      <c r="A65" s="3" t="s">
        <v>44</v>
      </c>
      <c r="B65" s="47">
        <f>SUM(AQ51:AQ60)</f>
        <v>-0.85033325446488417</v>
      </c>
      <c r="C65" s="47">
        <f t="shared" ref="C65:K65" si="77">SUM(AR51:AR60)</f>
        <v>7.0558257820162645E-2</v>
      </c>
      <c r="D65" s="47">
        <f t="shared" si="77"/>
        <v>-2.6186656307120248E-2</v>
      </c>
      <c r="E65" s="47">
        <f t="shared" si="77"/>
        <v>-5.1683383868130442E-2</v>
      </c>
      <c r="F65" s="47">
        <f t="shared" si="77"/>
        <v>-8.8730724487563861E-2</v>
      </c>
      <c r="G65" s="47">
        <f t="shared" si="77"/>
        <v>-0.14404035965875983</v>
      </c>
      <c r="H65" s="47">
        <f t="shared" si="77"/>
        <v>-0.15422471510547164</v>
      </c>
      <c r="I65" s="47">
        <f t="shared" si="77"/>
        <v>9.9211913269563495E-2</v>
      </c>
      <c r="J65" s="47">
        <f t="shared" si="77"/>
        <v>-1.0381731597002449E-2</v>
      </c>
      <c r="K65" s="47">
        <f t="shared" si="77"/>
        <v>0.12738439818589595</v>
      </c>
    </row>
    <row r="66" spans="1:11" x14ac:dyDescent="0.25">
      <c r="A66" s="3" t="s">
        <v>26</v>
      </c>
      <c r="B66" s="52">
        <f>B64*SQRT(1+(B65/3)*B64)</f>
        <v>-0.10148656044572373</v>
      </c>
      <c r="C66" s="52">
        <f t="shared" ref="C66:K66" si="78">C64*SQRT(1+(C65/3)*C64)</f>
        <v>1.1390667021577492E-2</v>
      </c>
      <c r="D66" s="52">
        <f t="shared" si="78"/>
        <v>1.126662407377918E-2</v>
      </c>
      <c r="E66" s="52">
        <f t="shared" si="78"/>
        <v>6.4717634728257173E-2</v>
      </c>
      <c r="F66" s="52">
        <f t="shared" si="78"/>
        <v>7.2946425035493423E-2</v>
      </c>
      <c r="G66" s="52">
        <f t="shared" si="78"/>
        <v>0.16007785469761376</v>
      </c>
      <c r="H66" s="52">
        <f t="shared" si="78"/>
        <v>9.5275998976051671E-2</v>
      </c>
      <c r="I66" s="52">
        <f t="shared" si="78"/>
        <v>5.5739736179881962E-2</v>
      </c>
      <c r="J66" s="52">
        <f t="shared" si="78"/>
        <v>1.3076434919126814E-2</v>
      </c>
      <c r="K66" s="52">
        <f t="shared" si="78"/>
        <v>0.20428768010397289</v>
      </c>
    </row>
  </sheetData>
  <mergeCells count="1">
    <mergeCell ref="A16:K16"/>
  </mergeCells>
  <pageMargins left="0.7" right="0.7" top="0.75" bottom="0.75" header="0.3" footer="0.3"/>
  <pageSetup orientation="portrait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zoomScale="120" zoomScaleNormal="120" workbookViewId="0">
      <selection activeCell="T16" sqref="T16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zoomScale="80" zoomScaleNormal="80" workbookViewId="0">
      <selection activeCell="U33" sqref="U3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8"/>
  <sheetViews>
    <sheetView workbookViewId="0">
      <selection activeCell="D8" sqref="D8"/>
    </sheetView>
  </sheetViews>
  <sheetFormatPr defaultRowHeight="15" x14ac:dyDescent="0.25"/>
  <cols>
    <col min="1" max="1" width="13.42578125" bestFit="1" customWidth="1"/>
    <col min="3" max="3" width="12.7109375" bestFit="1" customWidth="1"/>
    <col min="4" max="4" width="18.28515625" bestFit="1" customWidth="1"/>
    <col min="5" max="5" width="7.140625" bestFit="1" customWidth="1"/>
    <col min="6" max="6" width="9.7109375" bestFit="1" customWidth="1"/>
    <col min="7" max="7" width="8.42578125" bestFit="1" customWidth="1"/>
    <col min="8" max="8" width="9" bestFit="1" customWidth="1"/>
  </cols>
  <sheetData>
    <row r="2" spans="1:8" x14ac:dyDescent="0.25">
      <c r="A2" s="30" t="s">
        <v>47</v>
      </c>
      <c r="B2" s="30"/>
      <c r="C2" s="53" t="s">
        <v>45</v>
      </c>
      <c r="D2" s="53" t="s">
        <v>43</v>
      </c>
      <c r="E2" s="54" t="s">
        <v>46</v>
      </c>
      <c r="F2" s="54" t="s">
        <v>44</v>
      </c>
      <c r="G2" s="54" t="s">
        <v>26</v>
      </c>
      <c r="H2" s="54" t="s">
        <v>23</v>
      </c>
    </row>
    <row r="3" spans="1:8" x14ac:dyDescent="0.25">
      <c r="A3" s="30"/>
      <c r="B3" s="30"/>
      <c r="C3" s="55" t="s">
        <v>0</v>
      </c>
      <c r="D3" s="56">
        <v>7.0779673283960162E-3</v>
      </c>
      <c r="E3" s="55">
        <v>0.18245146498028417</v>
      </c>
      <c r="F3" s="57">
        <v>-0.4459190676111775</v>
      </c>
      <c r="G3" s="36">
        <v>5.3847476418167763E-2</v>
      </c>
      <c r="H3" s="55">
        <v>0.10018355827257455</v>
      </c>
    </row>
    <row r="4" spans="1:8" x14ac:dyDescent="0.25">
      <c r="A4" s="30"/>
      <c r="B4" s="30"/>
      <c r="C4" s="55" t="s">
        <v>16</v>
      </c>
      <c r="D4" s="55">
        <v>1.2957578295166305E-2</v>
      </c>
      <c r="E4" s="55">
        <v>0.19932295719076232</v>
      </c>
      <c r="F4" s="57">
        <v>-0.22011937544477173</v>
      </c>
      <c r="G4" s="58">
        <v>7.3049384656952085E-2</v>
      </c>
      <c r="H4" s="55">
        <v>6.5552276829995065E-2</v>
      </c>
    </row>
    <row r="5" spans="1:8" x14ac:dyDescent="0.25">
      <c r="A5" s="30"/>
      <c r="B5" s="30"/>
      <c r="C5" s="55" t="s">
        <v>20</v>
      </c>
      <c r="D5" s="55">
        <v>8.3195387971599401E-3</v>
      </c>
      <c r="E5" s="55">
        <v>0.18302558162578147</v>
      </c>
      <c r="F5" s="57">
        <v>-0.29207311418003351</v>
      </c>
      <c r="G5" s="58">
        <v>5.5883365576051079E-2</v>
      </c>
      <c r="H5" s="55">
        <v>5.7597692104678758E-2</v>
      </c>
    </row>
    <row r="6" spans="1:8" x14ac:dyDescent="0.25">
      <c r="A6" s="30"/>
      <c r="B6" s="30"/>
      <c r="C6" s="55" t="s">
        <v>19</v>
      </c>
      <c r="D6" s="55">
        <v>8.5459186352940409E-3</v>
      </c>
      <c r="E6" s="55">
        <v>0.23695942901216119</v>
      </c>
      <c r="F6" s="57">
        <v>-6.2288972719623734E-2</v>
      </c>
      <c r="G6" s="58">
        <v>3.1540029754456765E-2</v>
      </c>
      <c r="H6" s="55">
        <v>0.16707891550486331</v>
      </c>
    </row>
    <row r="7" spans="1:8" x14ac:dyDescent="0.25">
      <c r="A7" s="30"/>
      <c r="B7" s="30"/>
      <c r="C7" s="55" t="s">
        <v>18</v>
      </c>
      <c r="D7" s="55">
        <v>8.085116479885435E-3</v>
      </c>
      <c r="E7" s="55">
        <v>0.24323138687719315</v>
      </c>
      <c r="F7" s="57">
        <v>-2.84158296904773E-2</v>
      </c>
      <c r="G7" s="58">
        <v>3.824275347431183E-2</v>
      </c>
      <c r="H7" s="55">
        <v>0.17433457450360795</v>
      </c>
    </row>
    <row r="8" spans="1:8" x14ac:dyDescent="0.25">
      <c r="A8" s="30"/>
      <c r="B8" s="30"/>
      <c r="C8" s="59" t="s">
        <v>48</v>
      </c>
      <c r="D8" s="14">
        <v>1.089659051687239E-2</v>
      </c>
      <c r="E8" s="14">
        <v>0.21194867636314671</v>
      </c>
      <c r="F8" s="66">
        <v>-2.5946365200293236E-2</v>
      </c>
      <c r="G8" s="67">
        <v>5.297250800022596E-2</v>
      </c>
      <c r="H8" s="14">
        <v>0.10385936350063092</v>
      </c>
    </row>
    <row r="9" spans="1:8" x14ac:dyDescent="0.25">
      <c r="A9" s="30"/>
      <c r="B9" s="30"/>
      <c r="C9" s="59" t="s">
        <v>49</v>
      </c>
      <c r="D9" s="14">
        <v>9.960176818328767E-3</v>
      </c>
      <c r="E9" s="14">
        <v>0.21372576462328699</v>
      </c>
      <c r="F9" s="66">
        <v>4.0993129399300556E-3</v>
      </c>
      <c r="G9" s="67">
        <v>6.1961350101836198E-2</v>
      </c>
      <c r="H9" s="14">
        <v>0.11070423908263168</v>
      </c>
    </row>
    <row r="10" spans="1:8" x14ac:dyDescent="0.25">
      <c r="A10" s="30"/>
      <c r="B10" s="30"/>
      <c r="C10" s="30"/>
      <c r="D10" s="30"/>
      <c r="E10" s="30"/>
      <c r="F10" s="30"/>
      <c r="G10" s="30"/>
      <c r="H10" s="30"/>
    </row>
    <row r="11" spans="1:8" x14ac:dyDescent="0.25">
      <c r="A11" s="30" t="s">
        <v>22</v>
      </c>
      <c r="B11" s="30"/>
      <c r="C11" s="53" t="s">
        <v>45</v>
      </c>
      <c r="D11" s="53" t="s">
        <v>43</v>
      </c>
      <c r="E11" s="54" t="s">
        <v>46</v>
      </c>
      <c r="F11" s="54" t="s">
        <v>44</v>
      </c>
      <c r="G11" s="54" t="s">
        <v>26</v>
      </c>
      <c r="H11" s="54" t="s">
        <v>23</v>
      </c>
    </row>
    <row r="12" spans="1:8" x14ac:dyDescent="0.25">
      <c r="A12" s="30"/>
      <c r="B12" s="30"/>
      <c r="C12" s="59" t="s">
        <v>0</v>
      </c>
      <c r="D12" s="55">
        <v>8.6290597023723631E-3</v>
      </c>
      <c r="E12" s="56">
        <v>0.39479692773578329</v>
      </c>
      <c r="F12" s="57">
        <v>1.1557962371007633</v>
      </c>
      <c r="G12" s="36">
        <v>2.814920963883185E-2</v>
      </c>
      <c r="H12" s="55">
        <v>0.2</v>
      </c>
    </row>
    <row r="13" spans="1:8" x14ac:dyDescent="0.25">
      <c r="A13" s="30"/>
      <c r="B13" s="30"/>
      <c r="C13" s="55" t="s">
        <v>16</v>
      </c>
      <c r="D13" s="55">
        <v>1.2073909962585672E-2</v>
      </c>
      <c r="E13" s="55">
        <v>0.29766009067621385</v>
      </c>
      <c r="F13" s="57">
        <v>0.65252503859298838</v>
      </c>
      <c r="G13" s="58">
        <v>3.9092597525271257E-2</v>
      </c>
      <c r="H13" s="55">
        <v>0.10000000000000002</v>
      </c>
    </row>
    <row r="14" spans="1:8" x14ac:dyDescent="0.25">
      <c r="A14" s="30"/>
      <c r="B14" s="30"/>
      <c r="C14" s="56" t="s">
        <v>20</v>
      </c>
      <c r="D14" s="55">
        <v>1.9784308242651535E-2</v>
      </c>
      <c r="E14" s="55">
        <v>0.33881994907867652</v>
      </c>
      <c r="F14" s="57">
        <v>0.70568726380125912</v>
      </c>
      <c r="G14" s="58">
        <v>5.0127557581259787E-2</v>
      </c>
      <c r="H14" s="55">
        <v>0.15000010000000003</v>
      </c>
    </row>
    <row r="15" spans="1:8" x14ac:dyDescent="0.25">
      <c r="A15" s="30"/>
      <c r="B15" s="30"/>
      <c r="C15" s="55" t="s">
        <v>19</v>
      </c>
      <c r="D15" s="55">
        <v>8.6290575618661689E-3</v>
      </c>
      <c r="E15" s="55">
        <v>0.39479691779460524</v>
      </c>
      <c r="F15" s="57">
        <v>1.15579628266936</v>
      </c>
      <c r="G15" s="58">
        <v>2.8149206234149744E-2</v>
      </c>
      <c r="H15" s="55">
        <v>0.2</v>
      </c>
    </row>
    <row r="16" spans="1:8" x14ac:dyDescent="0.25">
      <c r="A16" s="30"/>
      <c r="B16" s="30"/>
      <c r="C16" s="56" t="s">
        <v>18</v>
      </c>
      <c r="D16" s="56">
        <v>8.6290575618661689E-3</v>
      </c>
      <c r="E16" s="55">
        <v>0.3947969177946053</v>
      </c>
      <c r="F16" s="57">
        <v>1.15579628266936</v>
      </c>
      <c r="G16" s="58">
        <v>2.8149206234149744E-2</v>
      </c>
      <c r="H16" s="55">
        <v>0.2</v>
      </c>
    </row>
    <row r="17" spans="1:9" x14ac:dyDescent="0.25">
      <c r="A17" s="30"/>
      <c r="B17" s="30"/>
      <c r="C17" s="55" t="s">
        <v>48</v>
      </c>
      <c r="D17" s="55">
        <v>8.6290575618661689E-3</v>
      </c>
      <c r="E17" s="55">
        <v>0.39479691779460524</v>
      </c>
      <c r="F17" s="57">
        <v>1.15579628266936</v>
      </c>
      <c r="G17" s="58">
        <v>2.8149206234149744E-2</v>
      </c>
      <c r="H17" s="55">
        <v>0.2</v>
      </c>
    </row>
    <row r="18" spans="1:9" x14ac:dyDescent="0.25">
      <c r="A18" s="30"/>
      <c r="B18" s="30"/>
      <c r="C18" s="55" t="s">
        <v>49</v>
      </c>
      <c r="D18" s="56">
        <v>8.6290575618661689E-3</v>
      </c>
      <c r="E18" s="55">
        <v>0.3947969177946053</v>
      </c>
      <c r="F18" s="57">
        <v>1.15579628266936</v>
      </c>
      <c r="G18" s="58">
        <v>2.8149206234149744E-2</v>
      </c>
      <c r="H18" s="55">
        <v>0.2</v>
      </c>
    </row>
    <row r="19" spans="1:9" x14ac:dyDescent="0.25">
      <c r="A19" s="30"/>
      <c r="B19" s="30"/>
      <c r="C19" s="56"/>
      <c r="D19" s="30"/>
      <c r="E19" s="30"/>
      <c r="F19" s="30"/>
      <c r="G19" s="30"/>
      <c r="H19" s="30"/>
    </row>
    <row r="20" spans="1:9" x14ac:dyDescent="0.25">
      <c r="A20" s="30"/>
      <c r="B20" s="30"/>
      <c r="C20" s="30"/>
      <c r="D20" s="30"/>
      <c r="E20" s="30"/>
      <c r="F20" s="30"/>
      <c r="G20" s="30"/>
      <c r="H20" s="30"/>
    </row>
    <row r="21" spans="1:9" x14ac:dyDescent="0.25">
      <c r="A21" s="30" t="s">
        <v>3</v>
      </c>
      <c r="B21" s="30"/>
      <c r="C21" s="53" t="s">
        <v>45</v>
      </c>
      <c r="D21" s="53" t="s">
        <v>43</v>
      </c>
      <c r="E21" s="54" t="s">
        <v>46</v>
      </c>
      <c r="F21" s="54" t="s">
        <v>44</v>
      </c>
      <c r="G21" s="54" t="s">
        <v>26</v>
      </c>
      <c r="H21" s="54" t="s">
        <v>23</v>
      </c>
    </row>
    <row r="22" spans="1:9" x14ac:dyDescent="0.25">
      <c r="A22" s="30"/>
      <c r="B22" s="30"/>
      <c r="C22" s="55" t="s">
        <v>0</v>
      </c>
      <c r="D22" s="56">
        <v>1.2081762384443671E-2</v>
      </c>
      <c r="E22" s="55">
        <v>0.2337661533478399</v>
      </c>
      <c r="F22" s="57">
        <v>-0.10284262562133106</v>
      </c>
      <c r="G22" s="36">
        <v>5.8729249529003068E-2</v>
      </c>
      <c r="H22" s="55">
        <v>0.18308890945248985</v>
      </c>
    </row>
    <row r="23" spans="1:9" x14ac:dyDescent="0.25">
      <c r="A23" s="30"/>
      <c r="B23" s="30"/>
      <c r="C23" s="59" t="s">
        <v>16</v>
      </c>
      <c r="D23" s="55">
        <v>1.3619357721620613E-2</v>
      </c>
      <c r="E23" s="55">
        <v>0.23820683799741332</v>
      </c>
      <c r="F23" s="57">
        <v>3.0390852153018576E-2</v>
      </c>
      <c r="G23" s="58">
        <v>6.2620888284642934E-2</v>
      </c>
      <c r="H23" s="55">
        <v>9.9999999999999964E-2</v>
      </c>
    </row>
    <row r="24" spans="1:9" x14ac:dyDescent="0.25">
      <c r="A24" s="30"/>
      <c r="B24" s="30"/>
      <c r="C24" s="59" t="s">
        <v>20</v>
      </c>
      <c r="D24" s="55">
        <v>1.2080007329832882E-2</v>
      </c>
      <c r="E24" s="55">
        <v>0.23498328550391712</v>
      </c>
      <c r="F24" s="57">
        <v>5.3539336911236982E-2</v>
      </c>
      <c r="G24" s="58">
        <v>6.4488680836753937E-2</v>
      </c>
      <c r="H24" s="55">
        <v>0.13377766673266639</v>
      </c>
    </row>
    <row r="25" spans="1:9" x14ac:dyDescent="0.25">
      <c r="A25" s="30"/>
      <c r="B25" s="30"/>
      <c r="C25" s="59" t="s">
        <v>19</v>
      </c>
      <c r="D25" s="55">
        <v>1.1211061810445505E-2</v>
      </c>
      <c r="E25" s="55">
        <v>0.23434139556034589</v>
      </c>
      <c r="F25" s="57">
        <v>3.5950779289570398E-2</v>
      </c>
      <c r="G25" s="58">
        <v>5.4230452604848121E-2</v>
      </c>
      <c r="H25" s="55">
        <v>0.18105904476134077</v>
      </c>
    </row>
    <row r="26" spans="1:9" x14ac:dyDescent="0.25">
      <c r="A26" s="30"/>
      <c r="B26" s="30"/>
      <c r="C26" s="59" t="s">
        <v>18</v>
      </c>
      <c r="D26" s="55">
        <v>1.2452317131588864E-2</v>
      </c>
      <c r="E26" s="55">
        <v>0.25325634495667843</v>
      </c>
      <c r="F26" s="57">
        <v>6.6634169595657974E-2</v>
      </c>
      <c r="G26" s="58">
        <v>5.2852270917973808E-2</v>
      </c>
      <c r="H26" s="55">
        <v>0.17189002583223859</v>
      </c>
    </row>
    <row r="27" spans="1:9" x14ac:dyDescent="0.25">
      <c r="C27" s="59" t="s">
        <v>48</v>
      </c>
      <c r="D27" s="18">
        <v>1.1837637152761593E-2</v>
      </c>
      <c r="E27" s="18">
        <v>0.22155162933401873</v>
      </c>
      <c r="F27" s="47">
        <v>8.1652625209703802E-2</v>
      </c>
      <c r="G27" s="35">
        <v>6.8206164162051136E-2</v>
      </c>
      <c r="H27" s="18">
        <v>0.15935575045021416</v>
      </c>
      <c r="I27" s="18"/>
    </row>
    <row r="28" spans="1:9" x14ac:dyDescent="0.25">
      <c r="C28" s="59" t="s">
        <v>49</v>
      </c>
      <c r="D28" s="18">
        <v>1.1295527428279693E-2</v>
      </c>
      <c r="E28" s="18">
        <v>0.22092219046574985</v>
      </c>
      <c r="F28" s="47">
        <v>0.14246370815347764</v>
      </c>
      <c r="G28" s="35">
        <v>7.5200634323247056E-2</v>
      </c>
      <c r="H28" s="18">
        <v>0.16181977522141072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selection activeCell="J23" sqref="J23"/>
    </sheetView>
  </sheetViews>
  <sheetFormatPr defaultRowHeight="15" x14ac:dyDescent="0.25"/>
  <cols>
    <col min="2" max="2" width="19" bestFit="1" customWidth="1"/>
    <col min="3" max="4" width="20" bestFit="1" customWidth="1"/>
    <col min="5" max="9" width="19" bestFit="1" customWidth="1"/>
  </cols>
  <sheetData>
    <row r="1" spans="1:17" x14ac:dyDescent="0.25">
      <c r="A1" t="s">
        <v>121</v>
      </c>
      <c r="B1" t="s">
        <v>0</v>
      </c>
      <c r="C1" t="s">
        <v>16</v>
      </c>
      <c r="D1" t="s">
        <v>20</v>
      </c>
      <c r="E1" t="s">
        <v>21</v>
      </c>
      <c r="F1" t="s">
        <v>18</v>
      </c>
      <c r="G1" t="s">
        <v>48</v>
      </c>
      <c r="H1" t="s">
        <v>49</v>
      </c>
      <c r="I1" t="s">
        <v>120</v>
      </c>
    </row>
    <row r="2" spans="1:17" x14ac:dyDescent="0.25">
      <c r="A2" s="3">
        <v>2008</v>
      </c>
      <c r="B2" s="38" t="s">
        <v>50</v>
      </c>
      <c r="C2" s="38" t="s">
        <v>51</v>
      </c>
      <c r="D2" s="38" t="s">
        <v>52</v>
      </c>
      <c r="E2" s="38" t="s">
        <v>53</v>
      </c>
      <c r="F2" s="38" t="s">
        <v>54</v>
      </c>
      <c r="G2" s="38" t="s">
        <v>55</v>
      </c>
      <c r="H2" s="38" t="s">
        <v>56</v>
      </c>
      <c r="I2" s="38" t="str">
        <f>E2</f>
        <v>-3.74955184055007</v>
      </c>
      <c r="J2" s="38"/>
      <c r="K2" s="38"/>
      <c r="L2" s="38"/>
      <c r="M2" s="38"/>
      <c r="N2" s="38"/>
      <c r="O2" s="38"/>
      <c r="P2" s="38"/>
      <c r="Q2" s="38"/>
    </row>
    <row r="3" spans="1:17" x14ac:dyDescent="0.25">
      <c r="A3" s="3">
        <f t="shared" ref="A3:A11" si="0">A2+1</f>
        <v>2009</v>
      </c>
      <c r="B3" s="38" t="s">
        <v>57</v>
      </c>
      <c r="C3" s="38" t="s">
        <v>58</v>
      </c>
      <c r="D3" s="38" t="s">
        <v>59</v>
      </c>
      <c r="E3" s="38" t="s">
        <v>60</v>
      </c>
      <c r="F3" s="38" t="s">
        <v>61</v>
      </c>
      <c r="G3" s="38" t="s">
        <v>62</v>
      </c>
      <c r="H3" s="38" t="s">
        <v>63</v>
      </c>
      <c r="I3" s="38" t="str">
        <f t="shared" ref="I3:I10" si="1">E3</f>
        <v>-3.26638407622592</v>
      </c>
      <c r="J3" s="38"/>
      <c r="K3" s="38"/>
      <c r="L3" s="38"/>
      <c r="M3" s="38"/>
      <c r="N3" s="38"/>
      <c r="O3" s="38"/>
      <c r="P3" s="38"/>
      <c r="Q3" s="38"/>
    </row>
    <row r="4" spans="1:17" x14ac:dyDescent="0.25">
      <c r="A4" s="3">
        <f t="shared" si="0"/>
        <v>2010</v>
      </c>
      <c r="B4" s="38" t="s">
        <v>64</v>
      </c>
      <c r="C4" s="38" t="s">
        <v>65</v>
      </c>
      <c r="D4" s="38" t="s">
        <v>66</v>
      </c>
      <c r="E4" s="38" t="s">
        <v>67</v>
      </c>
      <c r="F4" s="38" t="s">
        <v>68</v>
      </c>
      <c r="G4" s="38" t="s">
        <v>69</v>
      </c>
      <c r="H4" s="38" t="s">
        <v>70</v>
      </c>
      <c r="I4" s="38" t="str">
        <f t="shared" si="1"/>
        <v>-2.86735668565666</v>
      </c>
      <c r="J4" s="38"/>
      <c r="K4" s="38"/>
      <c r="L4" s="38"/>
      <c r="M4" s="38"/>
      <c r="N4" s="38"/>
      <c r="O4" s="38"/>
      <c r="P4" s="38"/>
      <c r="Q4" s="38"/>
    </row>
    <row r="5" spans="1:17" x14ac:dyDescent="0.25">
      <c r="A5" s="3">
        <f t="shared" si="0"/>
        <v>2011</v>
      </c>
      <c r="B5" s="38" t="s">
        <v>71</v>
      </c>
      <c r="C5" s="38" t="s">
        <v>72</v>
      </c>
      <c r="D5" s="38" t="s">
        <v>73</v>
      </c>
      <c r="E5" s="38" t="s">
        <v>74</v>
      </c>
      <c r="F5" s="38" t="s">
        <v>75</v>
      </c>
      <c r="G5" s="38" t="s">
        <v>76</v>
      </c>
      <c r="H5" s="38" t="s">
        <v>77</v>
      </c>
      <c r="I5" s="38" t="str">
        <f t="shared" si="1"/>
        <v>-3.28538830986736</v>
      </c>
      <c r="J5" s="38"/>
      <c r="K5" s="38"/>
      <c r="L5" s="38"/>
      <c r="M5" s="38"/>
      <c r="N5" s="38"/>
      <c r="O5" s="38"/>
      <c r="P5" s="38"/>
      <c r="Q5" s="38"/>
    </row>
    <row r="6" spans="1:17" x14ac:dyDescent="0.25">
      <c r="A6" s="3">
        <f t="shared" si="0"/>
        <v>2012</v>
      </c>
      <c r="B6" s="38" t="s">
        <v>78</v>
      </c>
      <c r="C6" s="38" t="s">
        <v>79</v>
      </c>
      <c r="D6" s="38" t="s">
        <v>80</v>
      </c>
      <c r="E6" s="38" t="s">
        <v>81</v>
      </c>
      <c r="F6" s="38" t="s">
        <v>82</v>
      </c>
      <c r="G6" s="38" t="s">
        <v>83</v>
      </c>
      <c r="H6" s="38" t="s">
        <v>84</v>
      </c>
      <c r="I6" s="38" t="str">
        <f t="shared" si="1"/>
        <v>-3.03114660578676</v>
      </c>
      <c r="J6" s="38"/>
      <c r="K6" s="38"/>
      <c r="L6" s="38"/>
      <c r="M6" s="38"/>
      <c r="N6" s="38"/>
      <c r="O6" s="38"/>
      <c r="P6" s="38"/>
      <c r="Q6" s="38"/>
    </row>
    <row r="7" spans="1:17" x14ac:dyDescent="0.25">
      <c r="A7" s="3">
        <f t="shared" si="0"/>
        <v>2013</v>
      </c>
      <c r="B7" s="38" t="s">
        <v>85</v>
      </c>
      <c r="C7" s="38" t="s">
        <v>86</v>
      </c>
      <c r="D7" s="38" t="s">
        <v>87</v>
      </c>
      <c r="E7" s="38" t="s">
        <v>88</v>
      </c>
      <c r="F7" s="38" t="s">
        <v>89</v>
      </c>
      <c r="G7" s="38" t="s">
        <v>90</v>
      </c>
      <c r="H7" s="38" t="s">
        <v>91</v>
      </c>
      <c r="I7" s="38" t="str">
        <f t="shared" si="1"/>
        <v>1.49724010037816</v>
      </c>
      <c r="J7" s="38"/>
      <c r="K7" s="38"/>
      <c r="L7" s="38"/>
      <c r="M7" s="38"/>
      <c r="N7" s="38"/>
      <c r="O7" s="38"/>
      <c r="P7" s="38"/>
      <c r="Q7" s="38"/>
    </row>
    <row r="8" spans="1:17" x14ac:dyDescent="0.25">
      <c r="A8" s="3">
        <f t="shared" si="0"/>
        <v>2014</v>
      </c>
      <c r="B8" s="38" t="s">
        <v>92</v>
      </c>
      <c r="C8" s="38" t="s">
        <v>93</v>
      </c>
      <c r="D8" s="38" t="s">
        <v>94</v>
      </c>
      <c r="E8" s="38" t="s">
        <v>95</v>
      </c>
      <c r="F8" s="38" t="s">
        <v>96</v>
      </c>
      <c r="G8" s="38" t="s">
        <v>97</v>
      </c>
      <c r="H8" s="38" t="s">
        <v>98</v>
      </c>
      <c r="I8" s="38" t="str">
        <f t="shared" si="1"/>
        <v>3.27446686632912</v>
      </c>
      <c r="J8" s="38"/>
      <c r="K8" s="38"/>
      <c r="L8" s="38"/>
      <c r="M8" s="38"/>
      <c r="N8" s="38"/>
      <c r="O8" s="38"/>
      <c r="P8" s="38"/>
      <c r="Q8" s="38"/>
    </row>
    <row r="9" spans="1:17" x14ac:dyDescent="0.25">
      <c r="A9" s="3">
        <f t="shared" si="0"/>
        <v>2015</v>
      </c>
      <c r="B9" s="38" t="s">
        <v>99</v>
      </c>
      <c r="C9" s="38" t="s">
        <v>100</v>
      </c>
      <c r="D9" s="38" t="s">
        <v>101</v>
      </c>
      <c r="E9" s="38" t="s">
        <v>102</v>
      </c>
      <c r="F9" s="38" t="s">
        <v>103</v>
      </c>
      <c r="G9" s="38" t="s">
        <v>104</v>
      </c>
      <c r="H9" s="38" t="s">
        <v>105</v>
      </c>
      <c r="I9" s="38" t="str">
        <f t="shared" si="1"/>
        <v>4.24631261772209</v>
      </c>
      <c r="J9" s="38"/>
      <c r="K9" s="38"/>
      <c r="L9" s="38"/>
      <c r="M9" s="38"/>
      <c r="N9" s="38"/>
      <c r="O9" s="38"/>
      <c r="P9" s="38"/>
      <c r="Q9" s="38"/>
    </row>
    <row r="10" spans="1:17" x14ac:dyDescent="0.25">
      <c r="A10" s="3">
        <f t="shared" si="0"/>
        <v>2016</v>
      </c>
      <c r="B10" s="38" t="s">
        <v>106</v>
      </c>
      <c r="C10" s="38" t="s">
        <v>107</v>
      </c>
      <c r="D10" s="38" t="s">
        <v>108</v>
      </c>
      <c r="E10" s="38" t="s">
        <v>109</v>
      </c>
      <c r="F10" s="38" t="s">
        <v>110</v>
      </c>
      <c r="G10" s="38" t="s">
        <v>111</v>
      </c>
      <c r="H10" s="38" t="s">
        <v>112</v>
      </c>
      <c r="I10" s="38" t="str">
        <f t="shared" si="1"/>
        <v>5.27781835664925</v>
      </c>
      <c r="J10" s="38"/>
      <c r="K10" s="38"/>
      <c r="L10" s="38"/>
      <c r="M10" s="38"/>
      <c r="N10" s="38"/>
      <c r="O10" s="38"/>
      <c r="P10" s="38"/>
      <c r="Q10" s="38"/>
    </row>
    <row r="11" spans="1:17" x14ac:dyDescent="0.25">
      <c r="A11" s="3">
        <f t="shared" si="0"/>
        <v>2017</v>
      </c>
      <c r="B11" s="38" t="s">
        <v>113</v>
      </c>
      <c r="C11" s="38" t="s">
        <v>114</v>
      </c>
      <c r="D11" s="38" t="s">
        <v>115</v>
      </c>
      <c r="E11" s="38" t="s">
        <v>116</v>
      </c>
      <c r="F11" s="38" t="s">
        <v>117</v>
      </c>
      <c r="G11" s="38" t="s">
        <v>118</v>
      </c>
      <c r="H11" s="38" t="s">
        <v>119</v>
      </c>
      <c r="I11" s="38" t="str">
        <f>C11</f>
        <v>13.6193577216206</v>
      </c>
      <c r="J11" s="38"/>
      <c r="K11" s="38"/>
      <c r="L11" s="38"/>
      <c r="M11" s="38"/>
      <c r="N11" s="38"/>
      <c r="O11" s="38"/>
      <c r="P11" s="38"/>
      <c r="Q11" s="38"/>
    </row>
    <row r="15" spans="1:17" x14ac:dyDescent="0.25">
      <c r="J15" s="38"/>
      <c r="K15" s="38"/>
      <c r="L15" s="38"/>
      <c r="M15" s="38"/>
      <c r="N15" s="38"/>
      <c r="O15" s="38"/>
      <c r="P15" s="38"/>
    </row>
    <row r="16" spans="1:17" x14ac:dyDescent="0.25">
      <c r="J16" s="38"/>
      <c r="K16" s="38"/>
      <c r="L16" s="38"/>
      <c r="M16" s="38"/>
      <c r="N16" s="38"/>
      <c r="O16" s="38"/>
      <c r="P16" s="38"/>
    </row>
    <row r="17" spans="10:16" x14ac:dyDescent="0.25">
      <c r="J17" s="38"/>
      <c r="K17" s="38"/>
      <c r="L17" s="38"/>
      <c r="M17" s="38"/>
      <c r="N17" s="38"/>
      <c r="O17" s="38"/>
      <c r="P17" s="38"/>
    </row>
    <row r="18" spans="10:16" x14ac:dyDescent="0.25">
      <c r="J18" s="38"/>
      <c r="K18" s="38"/>
      <c r="L18" s="38"/>
      <c r="M18" s="38"/>
      <c r="N18" s="38"/>
      <c r="O18" s="38"/>
      <c r="P18" s="38"/>
    </row>
    <row r="19" spans="10:16" x14ac:dyDescent="0.25">
      <c r="J19" s="38"/>
      <c r="K19" s="38"/>
      <c r="L19" s="38"/>
      <c r="M19" s="38"/>
      <c r="N19" s="38"/>
      <c r="O19" s="38"/>
      <c r="P19" s="38"/>
    </row>
    <row r="20" spans="10:16" x14ac:dyDescent="0.25">
      <c r="J20" s="38"/>
      <c r="K20" s="38"/>
      <c r="L20" s="38"/>
      <c r="M20" s="38"/>
      <c r="N20" s="38"/>
      <c r="O20" s="38"/>
      <c r="P20" s="38"/>
    </row>
    <row r="21" spans="10:16" x14ac:dyDescent="0.25">
      <c r="J21" s="38"/>
      <c r="K21" s="38"/>
      <c r="L21" s="38"/>
      <c r="M21" s="38"/>
      <c r="N21" s="38"/>
      <c r="O21" s="38"/>
      <c r="P21" s="38"/>
    </row>
    <row r="22" spans="10:16" x14ac:dyDescent="0.25">
      <c r="J22" s="38"/>
      <c r="K22" s="38"/>
      <c r="L22" s="38"/>
      <c r="M22" s="38"/>
      <c r="N22" s="38"/>
      <c r="O22" s="38"/>
      <c r="P22" s="38"/>
    </row>
    <row r="23" spans="10:16" x14ac:dyDescent="0.25">
      <c r="J23" s="38"/>
      <c r="K23" s="38"/>
      <c r="L23" s="38"/>
      <c r="M23" s="38"/>
      <c r="N23" s="38"/>
      <c r="O23" s="38"/>
      <c r="P23" s="38"/>
    </row>
    <row r="24" spans="10:16" x14ac:dyDescent="0.25">
      <c r="J24" s="38"/>
      <c r="K24" s="38"/>
      <c r="L24" s="38"/>
      <c r="M24" s="38"/>
      <c r="N24" s="38"/>
      <c r="O24" s="38"/>
      <c r="P24" s="38"/>
    </row>
    <row r="25" spans="10:16" x14ac:dyDescent="0.25">
      <c r="J25" s="38"/>
      <c r="K25" s="38"/>
      <c r="L25" s="38"/>
      <c r="M25" s="38"/>
      <c r="N25" s="38"/>
      <c r="O25" s="38"/>
      <c r="P25" s="38"/>
    </row>
    <row r="26" spans="10:16" x14ac:dyDescent="0.25">
      <c r="J26" s="38"/>
      <c r="K26" s="38"/>
      <c r="L26" s="38"/>
      <c r="M26" s="38"/>
      <c r="N26" s="38"/>
      <c r="O26" s="38"/>
      <c r="P26" s="38"/>
    </row>
    <row r="27" spans="10:16" x14ac:dyDescent="0.25">
      <c r="J27" s="38"/>
      <c r="K27" s="38"/>
      <c r="L27" s="38"/>
      <c r="M27" s="38"/>
      <c r="N27" s="38"/>
      <c r="O27" s="38"/>
      <c r="P27" s="3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workbookViewId="0">
      <selection activeCell="F14" sqref="F14"/>
    </sheetView>
  </sheetViews>
  <sheetFormatPr defaultRowHeight="15" x14ac:dyDescent="0.25"/>
  <cols>
    <col min="1" max="1" width="7.7109375" bestFit="1" customWidth="1"/>
    <col min="2" max="2" width="20.28515625" bestFit="1" customWidth="1"/>
    <col min="3" max="4" width="20" bestFit="1" customWidth="1"/>
    <col min="5" max="5" width="20.28515625" bestFit="1" customWidth="1"/>
    <col min="6" max="9" width="19" bestFit="1" customWidth="1"/>
    <col min="12" max="19" width="7.42578125" bestFit="1" customWidth="1"/>
    <col min="20" max="21" width="8.42578125" bestFit="1" customWidth="1"/>
  </cols>
  <sheetData>
    <row r="1" spans="1:21" x14ac:dyDescent="0.25">
      <c r="A1" t="s">
        <v>121</v>
      </c>
      <c r="B1" t="s">
        <v>0</v>
      </c>
      <c r="C1" t="s">
        <v>16</v>
      </c>
      <c r="D1" t="s">
        <v>20</v>
      </c>
      <c r="E1" t="s">
        <v>21</v>
      </c>
      <c r="F1" t="s">
        <v>18</v>
      </c>
      <c r="G1" t="s">
        <v>48</v>
      </c>
      <c r="H1" t="s">
        <v>49</v>
      </c>
      <c r="I1" t="s">
        <v>120</v>
      </c>
    </row>
    <row r="2" spans="1:21" x14ac:dyDescent="0.25">
      <c r="A2" s="3">
        <v>2008</v>
      </c>
      <c r="B2" s="38" t="s">
        <v>160</v>
      </c>
      <c r="C2" s="38" t="s">
        <v>161</v>
      </c>
      <c r="D2" s="38" t="s">
        <v>162</v>
      </c>
      <c r="E2" s="38" t="s">
        <v>163</v>
      </c>
      <c r="F2" s="38" t="s">
        <v>164</v>
      </c>
      <c r="G2" s="38" t="s">
        <v>165</v>
      </c>
      <c r="H2" s="38" t="s">
        <v>166</v>
      </c>
      <c r="I2" s="38" t="str">
        <f>F2</f>
        <v>-4.08036695177553</v>
      </c>
    </row>
    <row r="3" spans="1:21" x14ac:dyDescent="0.25">
      <c r="A3" s="3">
        <f t="shared" ref="A3:A11" si="0">A2+1</f>
        <v>2009</v>
      </c>
      <c r="B3" s="38" t="s">
        <v>167</v>
      </c>
      <c r="C3" s="38" t="s">
        <v>168</v>
      </c>
      <c r="D3" s="38" t="s">
        <v>169</v>
      </c>
      <c r="E3" s="38" t="s">
        <v>170</v>
      </c>
      <c r="F3" s="38" t="s">
        <v>171</v>
      </c>
      <c r="G3" s="38" t="s">
        <v>172</v>
      </c>
      <c r="H3" s="38" t="s">
        <v>173</v>
      </c>
      <c r="I3" s="38" t="str">
        <f t="shared" ref="I3:I10" si="1">F3</f>
        <v>-3.8163056636305</v>
      </c>
    </row>
    <row r="4" spans="1:21" x14ac:dyDescent="0.25">
      <c r="A4" s="3">
        <f t="shared" si="0"/>
        <v>2010</v>
      </c>
      <c r="B4" s="38" t="s">
        <v>174</v>
      </c>
      <c r="C4" s="38" t="s">
        <v>175</v>
      </c>
      <c r="D4" s="38" t="s">
        <v>176</v>
      </c>
      <c r="E4" s="38" t="s">
        <v>177</v>
      </c>
      <c r="F4" s="38" t="s">
        <v>178</v>
      </c>
      <c r="G4" s="38" t="s">
        <v>179</v>
      </c>
      <c r="H4" s="38" t="s">
        <v>180</v>
      </c>
      <c r="I4" s="38" t="str">
        <f t="shared" si="1"/>
        <v>-2.93097356947873</v>
      </c>
      <c r="L4" s="31"/>
      <c r="M4" s="31"/>
      <c r="N4" s="31"/>
      <c r="O4" s="31"/>
      <c r="P4" s="31"/>
      <c r="Q4" s="31"/>
      <c r="R4" s="31"/>
      <c r="S4" s="31"/>
      <c r="T4" s="31"/>
      <c r="U4" s="31"/>
    </row>
    <row r="5" spans="1:21" x14ac:dyDescent="0.25">
      <c r="A5" s="3">
        <f t="shared" si="0"/>
        <v>2011</v>
      </c>
      <c r="B5" s="38" t="s">
        <v>181</v>
      </c>
      <c r="C5" s="38" t="s">
        <v>182</v>
      </c>
      <c r="D5" s="38" t="s">
        <v>183</v>
      </c>
      <c r="E5" s="38" t="s">
        <v>184</v>
      </c>
      <c r="F5" s="38" t="s">
        <v>185</v>
      </c>
      <c r="G5" s="38" t="s">
        <v>186</v>
      </c>
      <c r="H5" s="38" t="s">
        <v>187</v>
      </c>
      <c r="I5" s="38" t="str">
        <f t="shared" si="1"/>
        <v>-3.13004400127311</v>
      </c>
      <c r="L5" s="31"/>
      <c r="M5" s="31"/>
      <c r="N5" s="31"/>
      <c r="O5" s="31"/>
      <c r="P5" s="31"/>
      <c r="Q5" s="31"/>
      <c r="R5" s="31"/>
      <c r="S5" s="31"/>
      <c r="T5" s="31"/>
      <c r="U5" s="31"/>
    </row>
    <row r="6" spans="1:21" x14ac:dyDescent="0.25">
      <c r="A6" s="3">
        <f t="shared" si="0"/>
        <v>2012</v>
      </c>
      <c r="B6" s="38" t="s">
        <v>188</v>
      </c>
      <c r="C6" s="38" t="s">
        <v>189</v>
      </c>
      <c r="D6" s="38" t="s">
        <v>190</v>
      </c>
      <c r="E6" s="38" t="s">
        <v>191</v>
      </c>
      <c r="F6" s="38" t="s">
        <v>192</v>
      </c>
      <c r="G6" s="38" t="s">
        <v>193</v>
      </c>
      <c r="H6" s="38" t="s">
        <v>194</v>
      </c>
      <c r="I6" s="38" t="str">
        <f t="shared" si="1"/>
        <v>-2.90962208774342</v>
      </c>
      <c r="L6" s="31"/>
      <c r="M6" s="31"/>
      <c r="N6" s="31"/>
      <c r="O6" s="31"/>
      <c r="P6" s="31"/>
      <c r="Q6" s="31"/>
      <c r="R6" s="31"/>
      <c r="S6" s="31"/>
      <c r="T6" s="31"/>
      <c r="U6" s="31"/>
    </row>
    <row r="7" spans="1:21" x14ac:dyDescent="0.25">
      <c r="A7" s="3">
        <f t="shared" si="0"/>
        <v>2013</v>
      </c>
      <c r="B7" s="38" t="s">
        <v>195</v>
      </c>
      <c r="C7" s="38" t="s">
        <v>196</v>
      </c>
      <c r="D7" s="38" t="s">
        <v>197</v>
      </c>
      <c r="E7" s="38" t="s">
        <v>198</v>
      </c>
      <c r="F7" s="38" t="s">
        <v>199</v>
      </c>
      <c r="G7" s="38" t="s">
        <v>200</v>
      </c>
      <c r="H7" s="38" t="s">
        <v>201</v>
      </c>
      <c r="I7" s="38" t="str">
        <f t="shared" si="1"/>
        <v>1.39592151801549</v>
      </c>
      <c r="L7" s="31"/>
      <c r="M7" s="31"/>
      <c r="N7" s="31"/>
      <c r="O7" s="31"/>
      <c r="P7" s="31"/>
      <c r="Q7" s="31"/>
      <c r="R7" s="31"/>
      <c r="S7" s="31"/>
      <c r="T7" s="31"/>
      <c r="U7" s="31"/>
    </row>
    <row r="8" spans="1:21" x14ac:dyDescent="0.25">
      <c r="A8" s="3">
        <f t="shared" si="0"/>
        <v>2014</v>
      </c>
      <c r="B8" s="38" t="s">
        <v>202</v>
      </c>
      <c r="C8" s="38" t="s">
        <v>203</v>
      </c>
      <c r="D8" s="38" t="s">
        <v>204</v>
      </c>
      <c r="E8" s="38" t="s">
        <v>205</v>
      </c>
      <c r="F8" s="38" t="s">
        <v>206</v>
      </c>
      <c r="G8" s="38" t="s">
        <v>207</v>
      </c>
      <c r="H8" s="38" t="s">
        <v>208</v>
      </c>
      <c r="I8" s="38" t="str">
        <f t="shared" si="1"/>
        <v>2.84094193845364</v>
      </c>
      <c r="L8" s="31"/>
      <c r="M8" s="31"/>
      <c r="N8" s="31"/>
      <c r="O8" s="31"/>
      <c r="P8" s="31"/>
      <c r="Q8" s="31"/>
      <c r="R8" s="31"/>
      <c r="S8" s="31"/>
      <c r="T8" s="31"/>
      <c r="U8" s="31"/>
    </row>
    <row r="9" spans="1:21" x14ac:dyDescent="0.25">
      <c r="A9" s="3">
        <f t="shared" si="0"/>
        <v>2015</v>
      </c>
      <c r="B9" s="38" t="s">
        <v>209</v>
      </c>
      <c r="C9" s="38" t="s">
        <v>210</v>
      </c>
      <c r="D9" s="38" t="s">
        <v>211</v>
      </c>
      <c r="E9" s="38" t="s">
        <v>212</v>
      </c>
      <c r="F9" s="38" t="s">
        <v>213</v>
      </c>
      <c r="G9" s="38" t="s">
        <v>214</v>
      </c>
      <c r="H9" s="38" t="s">
        <v>215</v>
      </c>
      <c r="I9" s="38" t="str">
        <f t="shared" si="1"/>
        <v>2.38872987591101</v>
      </c>
      <c r="L9" s="31"/>
      <c r="M9" s="31"/>
      <c r="N9" s="31"/>
      <c r="O9" s="31"/>
      <c r="P9" s="31"/>
      <c r="Q9" s="31"/>
      <c r="R9" s="31"/>
      <c r="S9" s="31"/>
      <c r="T9" s="31"/>
      <c r="U9" s="31"/>
    </row>
    <row r="10" spans="1:21" x14ac:dyDescent="0.25">
      <c r="A10" s="3">
        <f t="shared" si="0"/>
        <v>2016</v>
      </c>
      <c r="B10" s="38" t="s">
        <v>216</v>
      </c>
      <c r="C10" s="38" t="s">
        <v>217</v>
      </c>
      <c r="D10" s="38" t="s">
        <v>218</v>
      </c>
      <c r="E10" s="38" t="s">
        <v>219</v>
      </c>
      <c r="F10" s="38" t="s">
        <v>220</v>
      </c>
      <c r="G10" s="38" t="s">
        <v>221</v>
      </c>
      <c r="H10" s="38" t="s">
        <v>222</v>
      </c>
      <c r="I10" s="38" t="str">
        <f t="shared" si="1"/>
        <v>3.467009215345</v>
      </c>
      <c r="L10" s="31"/>
      <c r="M10" s="31"/>
      <c r="N10" s="31"/>
      <c r="O10" s="31"/>
      <c r="P10" s="31"/>
      <c r="Q10" s="31"/>
      <c r="R10" s="31"/>
      <c r="S10" s="31"/>
      <c r="T10" s="31"/>
      <c r="U10" s="31"/>
    </row>
    <row r="11" spans="1:21" x14ac:dyDescent="0.25">
      <c r="A11" s="3">
        <f t="shared" si="0"/>
        <v>2017</v>
      </c>
      <c r="B11" s="38" t="s">
        <v>223</v>
      </c>
      <c r="C11" s="38" t="s">
        <v>224</v>
      </c>
      <c r="D11" s="38" t="s">
        <v>225</v>
      </c>
      <c r="E11" s="38" t="s">
        <v>226</v>
      </c>
      <c r="F11" s="38" t="s">
        <v>227</v>
      </c>
      <c r="G11" s="38" t="s">
        <v>228</v>
      </c>
      <c r="H11" s="38" t="s">
        <v>229</v>
      </c>
      <c r="I11" s="38" t="str">
        <f>C11</f>
        <v>12.9575782951663</v>
      </c>
    </row>
    <row r="13" spans="1:21" x14ac:dyDescent="0.25">
      <c r="L13" s="38"/>
      <c r="M13" s="38"/>
      <c r="N13" s="38"/>
      <c r="O13" s="38"/>
      <c r="P13" s="38"/>
      <c r="Q13" s="38"/>
      <c r="R13" s="38"/>
      <c r="S13" s="38"/>
      <c r="T13" s="38"/>
      <c r="U13" s="38"/>
    </row>
    <row r="14" spans="1:21" x14ac:dyDescent="0.25">
      <c r="L14" s="38"/>
      <c r="M14" s="38"/>
      <c r="N14" s="38"/>
      <c r="O14" s="38"/>
      <c r="P14" s="38"/>
      <c r="Q14" s="38"/>
      <c r="R14" s="38"/>
      <c r="S14" s="38"/>
      <c r="T14" s="38"/>
      <c r="U14" s="38"/>
    </row>
    <row r="15" spans="1:21" x14ac:dyDescent="0.25">
      <c r="L15" s="38"/>
      <c r="M15" s="38"/>
      <c r="N15" s="38"/>
      <c r="O15" s="38"/>
      <c r="P15" s="38"/>
      <c r="Q15" s="38"/>
      <c r="R15" s="38"/>
      <c r="S15" s="38"/>
      <c r="T15" s="38"/>
      <c r="U15" s="38"/>
    </row>
    <row r="16" spans="1:21" x14ac:dyDescent="0.25">
      <c r="L16" s="38"/>
      <c r="M16" s="38"/>
      <c r="N16" s="38"/>
      <c r="O16" s="38"/>
      <c r="P16" s="38"/>
      <c r="Q16" s="38"/>
      <c r="R16" s="38"/>
      <c r="S16" s="38"/>
      <c r="T16" s="38"/>
      <c r="U16" s="38"/>
    </row>
    <row r="17" spans="12:21" x14ac:dyDescent="0.25">
      <c r="L17" s="38"/>
      <c r="M17" s="38"/>
      <c r="N17" s="38"/>
      <c r="O17" s="38"/>
      <c r="P17" s="38"/>
      <c r="Q17" s="38"/>
      <c r="R17" s="38"/>
      <c r="S17" s="38"/>
      <c r="T17" s="38"/>
      <c r="U17" s="38"/>
    </row>
    <row r="18" spans="12:21" x14ac:dyDescent="0.25">
      <c r="L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2:21" x14ac:dyDescent="0.25">
      <c r="L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2:21" x14ac:dyDescent="0.25">
      <c r="L20" s="38"/>
      <c r="M20" s="38"/>
      <c r="N20" s="38"/>
      <c r="O20" s="38"/>
      <c r="P20" s="38"/>
      <c r="Q20" s="38"/>
      <c r="R20" s="38"/>
      <c r="S20" s="38"/>
      <c r="T20" s="38"/>
      <c r="U20" s="38"/>
    </row>
    <row r="22" spans="12:21" x14ac:dyDescent="0.25">
      <c r="L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2:21" x14ac:dyDescent="0.25">
      <c r="L23" s="38"/>
      <c r="M23" s="38"/>
      <c r="N23" s="38"/>
      <c r="O23" s="38"/>
      <c r="P23" s="38"/>
      <c r="Q23" s="38"/>
      <c r="R23" s="38"/>
      <c r="S23" s="38"/>
      <c r="T23" s="38"/>
      <c r="U23" s="38"/>
    </row>
    <row r="24" spans="12:21" x14ac:dyDescent="0.25">
      <c r="L24" s="38"/>
      <c r="M24" s="38"/>
      <c r="N24" s="38"/>
      <c r="O24" s="38"/>
      <c r="P24" s="38"/>
      <c r="Q24" s="38"/>
      <c r="R24" s="38"/>
      <c r="S24" s="38"/>
      <c r="T24" s="38"/>
      <c r="U24" s="38"/>
    </row>
    <row r="25" spans="12:21" x14ac:dyDescent="0.25">
      <c r="L25" s="38"/>
      <c r="M25" s="38"/>
      <c r="N25" s="38"/>
      <c r="O25" s="38"/>
      <c r="P25" s="38"/>
      <c r="Q25" s="38"/>
      <c r="R25" s="38"/>
      <c r="S25" s="38"/>
      <c r="T25" s="38"/>
      <c r="U25" s="38"/>
    </row>
    <row r="26" spans="12:21" x14ac:dyDescent="0.25">
      <c r="L26" s="38"/>
      <c r="M26" s="38"/>
      <c r="N26" s="38"/>
      <c r="O26" s="38"/>
      <c r="P26" s="38"/>
      <c r="Q26" s="38"/>
      <c r="R26" s="38"/>
      <c r="S26" s="38"/>
      <c r="T26" s="38"/>
      <c r="U26" s="38"/>
    </row>
    <row r="27" spans="12:21" x14ac:dyDescent="0.25">
      <c r="L27" s="38"/>
      <c r="M27" s="38"/>
      <c r="N27" s="38"/>
      <c r="O27" s="38"/>
      <c r="P27" s="38"/>
      <c r="Q27" s="38"/>
      <c r="R27" s="38"/>
      <c r="S27" s="38"/>
      <c r="T27" s="38"/>
      <c r="U27" s="38"/>
    </row>
    <row r="28" spans="12:21" x14ac:dyDescent="0.25">
      <c r="L28" s="38"/>
      <c r="M28" s="38"/>
      <c r="N28" s="38"/>
      <c r="O28" s="38"/>
      <c r="P28" s="38"/>
      <c r="Q28" s="38"/>
      <c r="R28" s="38"/>
      <c r="S28" s="38"/>
      <c r="T28" s="38"/>
      <c r="U28" s="3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workbookViewId="0">
      <selection activeCell="C11" sqref="C11:C12"/>
    </sheetView>
  </sheetViews>
  <sheetFormatPr defaultRowHeight="15" x14ac:dyDescent="0.25"/>
  <cols>
    <col min="1" max="1" width="7.7109375" bestFit="1" customWidth="1"/>
    <col min="2" max="2" width="19" bestFit="1" customWidth="1"/>
    <col min="3" max="4" width="20" bestFit="1" customWidth="1"/>
    <col min="5" max="9" width="19" bestFit="1" customWidth="1"/>
  </cols>
  <sheetData>
    <row r="1" spans="1:24" x14ac:dyDescent="0.25">
      <c r="A1" t="s">
        <v>121</v>
      </c>
      <c r="B1" t="s">
        <v>0</v>
      </c>
      <c r="C1" t="s">
        <v>16</v>
      </c>
      <c r="D1" t="s">
        <v>20</v>
      </c>
      <c r="E1" t="s">
        <v>21</v>
      </c>
      <c r="F1" t="s">
        <v>18</v>
      </c>
      <c r="G1" t="s">
        <v>48</v>
      </c>
      <c r="H1" t="s">
        <v>49</v>
      </c>
      <c r="I1" t="s">
        <v>120</v>
      </c>
    </row>
    <row r="2" spans="1:24" x14ac:dyDescent="0.25">
      <c r="A2" s="3">
        <v>2008</v>
      </c>
      <c r="B2" s="38" t="s">
        <v>122</v>
      </c>
      <c r="C2" s="38" t="s">
        <v>123</v>
      </c>
      <c r="D2" s="38" t="s">
        <v>124</v>
      </c>
      <c r="E2" s="38" t="s">
        <v>122</v>
      </c>
      <c r="F2" s="38" t="s">
        <v>122</v>
      </c>
      <c r="G2" s="38" t="s">
        <v>122</v>
      </c>
      <c r="H2" s="38" t="s">
        <v>122</v>
      </c>
      <c r="I2" s="38" t="str">
        <f>H2</f>
        <v>-3.78073527508494</v>
      </c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4" x14ac:dyDescent="0.25">
      <c r="A3" s="3">
        <f t="shared" ref="A3:A11" si="0">A2+1</f>
        <v>2009</v>
      </c>
      <c r="B3" s="38" t="s">
        <v>125</v>
      </c>
      <c r="C3" s="38" t="s">
        <v>126</v>
      </c>
      <c r="D3" s="38" t="s">
        <v>127</v>
      </c>
      <c r="E3" s="38" t="s">
        <v>128</v>
      </c>
      <c r="F3" s="38" t="s">
        <v>128</v>
      </c>
      <c r="G3" s="38" t="s">
        <v>125</v>
      </c>
      <c r="H3" s="38" t="s">
        <v>125</v>
      </c>
      <c r="I3" s="38" t="str">
        <f t="shared" ref="I3:I10" si="1">H3</f>
        <v>-3.27782937359599</v>
      </c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 x14ac:dyDescent="0.25">
      <c r="A4" s="3">
        <f t="shared" si="0"/>
        <v>2010</v>
      </c>
      <c r="B4" s="38" t="s">
        <v>129</v>
      </c>
      <c r="C4" s="38" t="s">
        <v>130</v>
      </c>
      <c r="D4" s="38" t="s">
        <v>131</v>
      </c>
      <c r="E4" s="38" t="s">
        <v>129</v>
      </c>
      <c r="F4" s="38" t="s">
        <v>129</v>
      </c>
      <c r="G4" s="38" t="s">
        <v>129</v>
      </c>
      <c r="H4" s="38" t="s">
        <v>129</v>
      </c>
      <c r="I4" s="38" t="str">
        <f t="shared" si="1"/>
        <v>-2.5148806953937</v>
      </c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 x14ac:dyDescent="0.25">
      <c r="A5" s="3">
        <f t="shared" si="0"/>
        <v>2011</v>
      </c>
      <c r="B5" s="38" t="s">
        <v>132</v>
      </c>
      <c r="C5" s="38" t="s">
        <v>133</v>
      </c>
      <c r="D5" s="38" t="s">
        <v>134</v>
      </c>
      <c r="E5" s="38" t="s">
        <v>135</v>
      </c>
      <c r="F5" s="38" t="s">
        <v>135</v>
      </c>
      <c r="G5" s="38" t="s">
        <v>132</v>
      </c>
      <c r="H5" s="38" t="s">
        <v>132</v>
      </c>
      <c r="I5" s="38" t="str">
        <f t="shared" si="1"/>
        <v>-1.24542047149294</v>
      </c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 x14ac:dyDescent="0.25">
      <c r="A6" s="3">
        <f t="shared" si="0"/>
        <v>2012</v>
      </c>
      <c r="B6" s="38" t="s">
        <v>136</v>
      </c>
      <c r="C6" s="38" t="s">
        <v>137</v>
      </c>
      <c r="D6" s="38" t="s">
        <v>138</v>
      </c>
      <c r="E6" s="38" t="s">
        <v>139</v>
      </c>
      <c r="F6" s="38" t="s">
        <v>139</v>
      </c>
      <c r="G6" s="38" t="s">
        <v>136</v>
      </c>
      <c r="H6" s="38" t="s">
        <v>136</v>
      </c>
      <c r="I6" s="38" t="str">
        <f t="shared" si="1"/>
        <v>-1.91004650678466</v>
      </c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 x14ac:dyDescent="0.25">
      <c r="A7" s="3">
        <f t="shared" si="0"/>
        <v>2013</v>
      </c>
      <c r="B7" s="38" t="s">
        <v>140</v>
      </c>
      <c r="C7" s="38" t="s">
        <v>141</v>
      </c>
      <c r="D7" s="38" t="s">
        <v>142</v>
      </c>
      <c r="E7" s="38" t="s">
        <v>143</v>
      </c>
      <c r="F7" s="38" t="s">
        <v>143</v>
      </c>
      <c r="G7" s="38" t="s">
        <v>140</v>
      </c>
      <c r="H7" s="38" t="s">
        <v>140</v>
      </c>
      <c r="I7" s="38" t="str">
        <f t="shared" si="1"/>
        <v>5.14022434099382</v>
      </c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 x14ac:dyDescent="0.25">
      <c r="A8" s="3">
        <f t="shared" si="0"/>
        <v>2014</v>
      </c>
      <c r="B8" s="38" t="s">
        <v>144</v>
      </c>
      <c r="C8" s="38" t="s">
        <v>145</v>
      </c>
      <c r="D8" s="38" t="s">
        <v>146</v>
      </c>
      <c r="E8" s="38" t="s">
        <v>147</v>
      </c>
      <c r="F8" s="38" t="s">
        <v>147</v>
      </c>
      <c r="G8" s="38" t="s">
        <v>144</v>
      </c>
      <c r="H8" s="38" t="s">
        <v>144</v>
      </c>
      <c r="I8" s="38" t="str">
        <f t="shared" si="1"/>
        <v>6.07785922521543</v>
      </c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 x14ac:dyDescent="0.25">
      <c r="A9" s="3">
        <f t="shared" si="0"/>
        <v>2015</v>
      </c>
      <c r="B9" s="38" t="s">
        <v>148</v>
      </c>
      <c r="C9" s="38" t="s">
        <v>149</v>
      </c>
      <c r="D9" s="38" t="s">
        <v>150</v>
      </c>
      <c r="E9" s="38" t="s">
        <v>151</v>
      </c>
      <c r="F9" s="38" t="s">
        <v>151</v>
      </c>
      <c r="G9" s="38" t="s">
        <v>148</v>
      </c>
      <c r="H9" s="38" t="s">
        <v>148</v>
      </c>
      <c r="I9" s="38" t="str">
        <f t="shared" si="1"/>
        <v>6.99202725230557</v>
      </c>
    </row>
    <row r="10" spans="1:24" x14ac:dyDescent="0.25">
      <c r="A10" s="3">
        <f t="shared" si="0"/>
        <v>2016</v>
      </c>
      <c r="B10" s="38" t="s">
        <v>152</v>
      </c>
      <c r="C10" s="38" t="s">
        <v>153</v>
      </c>
      <c r="D10" s="38" t="s">
        <v>154</v>
      </c>
      <c r="E10" s="38" t="s">
        <v>155</v>
      </c>
      <c r="F10" s="38" t="s">
        <v>155</v>
      </c>
      <c r="G10" s="38" t="s">
        <v>152</v>
      </c>
      <c r="H10" s="38" t="s">
        <v>152</v>
      </c>
      <c r="I10" s="38" t="str">
        <f t="shared" si="1"/>
        <v>4.68100534270111</v>
      </c>
    </row>
    <row r="11" spans="1:24" x14ac:dyDescent="0.25">
      <c r="A11" s="3">
        <f t="shared" si="0"/>
        <v>2017</v>
      </c>
      <c r="B11" s="38" t="s">
        <v>156</v>
      </c>
      <c r="C11" s="38" t="s">
        <v>157</v>
      </c>
      <c r="D11" s="38" t="s">
        <v>158</v>
      </c>
      <c r="E11" s="38" t="s">
        <v>159</v>
      </c>
      <c r="F11" s="38" t="s">
        <v>159</v>
      </c>
      <c r="G11" s="38" t="s">
        <v>156</v>
      </c>
      <c r="H11" s="38" t="s">
        <v>156</v>
      </c>
      <c r="I11" s="38" t="str">
        <f>D11</f>
        <v>19.7843082426515</v>
      </c>
    </row>
    <row r="14" spans="1:24" x14ac:dyDescent="0.25">
      <c r="O14" s="38"/>
      <c r="P14" s="38"/>
      <c r="Q14" s="38"/>
      <c r="R14" s="38"/>
      <c r="S14" s="38"/>
      <c r="T14" s="38"/>
      <c r="U14" s="38"/>
      <c r="V14" s="38"/>
      <c r="W14" s="38"/>
      <c r="X14" s="38"/>
    </row>
    <row r="15" spans="1:24" x14ac:dyDescent="0.25">
      <c r="O15" s="38"/>
      <c r="P15" s="38"/>
      <c r="Q15" s="38"/>
      <c r="R15" s="38"/>
      <c r="S15" s="38"/>
      <c r="T15" s="38"/>
      <c r="U15" s="38"/>
      <c r="V15" s="38"/>
      <c r="W15" s="38"/>
      <c r="X15" s="38"/>
    </row>
    <row r="16" spans="1:24" x14ac:dyDescent="0.25"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spans="15:24" x14ac:dyDescent="0.25"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5:24" x14ac:dyDescent="0.25">
      <c r="O18" s="38"/>
      <c r="P18" s="38"/>
      <c r="Q18" s="38"/>
      <c r="R18" s="38"/>
      <c r="S18" s="38"/>
      <c r="T18" s="38"/>
      <c r="U18" s="38"/>
      <c r="V18" s="38"/>
      <c r="W18" s="38"/>
      <c r="X18" s="38"/>
    </row>
    <row r="19" spans="15:24" x14ac:dyDescent="0.25">
      <c r="O19" s="38"/>
      <c r="P19" s="38"/>
      <c r="Q19" s="38"/>
      <c r="R19" s="38"/>
      <c r="S19" s="38"/>
      <c r="T19" s="38"/>
      <c r="U19" s="38"/>
      <c r="V19" s="38"/>
      <c r="W19" s="38"/>
      <c r="X19" s="38"/>
    </row>
    <row r="20" spans="15:24" x14ac:dyDescent="0.25">
      <c r="O20" s="38"/>
      <c r="P20" s="38"/>
      <c r="Q20" s="38"/>
      <c r="R20" s="38"/>
      <c r="S20" s="38"/>
      <c r="T20" s="38"/>
      <c r="U20" s="38"/>
      <c r="V20" s="38"/>
      <c r="W20" s="38"/>
      <c r="X20" s="38"/>
    </row>
    <row r="21" spans="15:24" x14ac:dyDescent="0.25">
      <c r="O21" s="38"/>
      <c r="P21" s="38"/>
      <c r="Q21" s="38"/>
      <c r="R21" s="38"/>
      <c r="S21" s="38"/>
      <c r="T21" s="38"/>
      <c r="U21" s="38"/>
      <c r="V21" s="38"/>
      <c r="W21" s="38"/>
      <c r="X21" s="38"/>
    </row>
    <row r="22" spans="15:24" x14ac:dyDescent="0.25">
      <c r="O22" s="38"/>
      <c r="P22" s="38"/>
      <c r="Q22" s="38"/>
      <c r="R22" s="38"/>
      <c r="S22" s="38"/>
      <c r="T22" s="38"/>
      <c r="U22" s="38"/>
      <c r="V22" s="38"/>
      <c r="W22" s="38"/>
      <c r="X22" s="38"/>
    </row>
    <row r="25" spans="15:24" x14ac:dyDescent="0.25">
      <c r="O25" s="38"/>
      <c r="P25" s="38"/>
      <c r="Q25" s="38"/>
      <c r="R25" s="38"/>
      <c r="S25" s="38"/>
      <c r="T25" s="38"/>
      <c r="U25" s="38"/>
      <c r="V25" s="38"/>
      <c r="W25" s="38"/>
      <c r="X25" s="38"/>
    </row>
    <row r="26" spans="15:24" x14ac:dyDescent="0.25">
      <c r="O26" s="38"/>
      <c r="P26" s="38"/>
      <c r="Q26" s="38"/>
      <c r="R26" s="38"/>
      <c r="S26" s="38"/>
      <c r="T26" s="38"/>
      <c r="U26" s="38"/>
      <c r="V26" s="38"/>
      <c r="W26" s="38"/>
      <c r="X26" s="38"/>
    </row>
    <row r="27" spans="15:24" x14ac:dyDescent="0.25">
      <c r="O27" s="38"/>
      <c r="P27" s="38"/>
      <c r="Q27" s="38"/>
      <c r="R27" s="38"/>
      <c r="S27" s="38"/>
      <c r="T27" s="38"/>
      <c r="U27" s="38"/>
      <c r="V27" s="38"/>
      <c r="W27" s="38"/>
      <c r="X27" s="38"/>
    </row>
    <row r="28" spans="15:24" x14ac:dyDescent="0.25">
      <c r="O28" s="38"/>
      <c r="P28" s="38"/>
      <c r="Q28" s="38"/>
      <c r="R28" s="38"/>
      <c r="S28" s="38"/>
      <c r="T28" s="38"/>
      <c r="U28" s="38"/>
      <c r="V28" s="38"/>
      <c r="W28" s="38"/>
      <c r="X28" s="38"/>
    </row>
    <row r="29" spans="15:24" x14ac:dyDescent="0.25"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spans="15:24" x14ac:dyDescent="0.25">
      <c r="O30" s="38"/>
      <c r="P30" s="38"/>
      <c r="Q30" s="38"/>
      <c r="R30" s="38"/>
      <c r="S30" s="38"/>
      <c r="T30" s="38"/>
      <c r="U30" s="38"/>
      <c r="V30" s="38"/>
      <c r="W30" s="38"/>
      <c r="X30" s="38"/>
    </row>
    <row r="31" spans="15:24" x14ac:dyDescent="0.25">
      <c r="O31" s="38"/>
      <c r="P31" s="38"/>
      <c r="Q31" s="38"/>
      <c r="R31" s="38"/>
      <c r="S31" s="38"/>
      <c r="T31" s="38"/>
      <c r="U31" s="38"/>
      <c r="V31" s="38"/>
      <c r="W31" s="38"/>
      <c r="X31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1"/>
  <sheetViews>
    <sheetView zoomScale="70" zoomScaleNormal="70" workbookViewId="0">
      <selection activeCell="O29" sqref="O29"/>
    </sheetView>
  </sheetViews>
  <sheetFormatPr defaultRowHeight="15" x14ac:dyDescent="0.25"/>
  <cols>
    <col min="1" max="1" width="23.5703125" bestFit="1" customWidth="1"/>
    <col min="2" max="11" width="9.7109375" bestFit="1" customWidth="1"/>
    <col min="14" max="14" width="12.85546875" bestFit="1" customWidth="1"/>
    <col min="15" max="15" width="19.28515625" bestFit="1" customWidth="1"/>
    <col min="16" max="16" width="9.28515625" bestFit="1" customWidth="1"/>
    <col min="17" max="17" width="11" bestFit="1" customWidth="1"/>
    <col min="18" max="19" width="9.7109375" bestFit="1" customWidth="1"/>
    <col min="20" max="20" width="9.28515625" bestFit="1" customWidth="1"/>
    <col min="21" max="21" width="9.7109375" bestFit="1" customWidth="1"/>
    <col min="22" max="22" width="8.5703125" bestFit="1" customWidth="1"/>
    <col min="24" max="24" width="8.7109375" bestFit="1" customWidth="1"/>
    <col min="26" max="26" width="8.28515625" bestFit="1" customWidth="1"/>
    <col min="28" max="28" width="8.140625" bestFit="1" customWidth="1"/>
    <col min="29" max="35" width="9.7109375" bestFit="1" customWidth="1"/>
    <col min="36" max="36" width="8.5703125" bestFit="1" customWidth="1"/>
    <col min="37" max="38" width="9.7109375" bestFit="1" customWidth="1"/>
    <col min="41" max="50" width="9.7109375" bestFit="1" customWidth="1"/>
  </cols>
  <sheetData>
    <row r="1" spans="1:50" x14ac:dyDescent="0.25">
      <c r="A1" s="1" t="s">
        <v>16</v>
      </c>
    </row>
    <row r="2" spans="1:50" x14ac:dyDescent="0.25">
      <c r="A2" s="3"/>
    </row>
    <row r="3" spans="1:50" x14ac:dyDescent="0.25">
      <c r="A3" s="2" t="s">
        <v>1</v>
      </c>
    </row>
    <row r="4" spans="1:50" x14ac:dyDescent="0.25">
      <c r="A4" s="3"/>
    </row>
    <row r="5" spans="1:50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AB5" s="41"/>
      <c r="AC5" s="42">
        <v>2008</v>
      </c>
      <c r="AD5" s="41">
        <v>2009</v>
      </c>
      <c r="AE5" s="41">
        <v>2010</v>
      </c>
      <c r="AF5" s="41">
        <v>2011</v>
      </c>
      <c r="AG5" s="41">
        <v>2012</v>
      </c>
      <c r="AH5" s="41">
        <v>2013</v>
      </c>
      <c r="AI5" s="41">
        <v>2014</v>
      </c>
      <c r="AJ5" s="41">
        <v>2015</v>
      </c>
      <c r="AK5" s="41">
        <v>2016</v>
      </c>
      <c r="AL5" s="41">
        <v>2017</v>
      </c>
    </row>
    <row r="6" spans="1:50" x14ac:dyDescent="0.25">
      <c r="A6" s="4" t="s">
        <v>4</v>
      </c>
      <c r="B6" s="6">
        <v>0.05</v>
      </c>
      <c r="C6" s="7">
        <v>5.3075565547625443E-2</v>
      </c>
      <c r="D6" s="7">
        <v>9.7187785066382745E-2</v>
      </c>
      <c r="E6" s="7">
        <v>0.17123873596101577</v>
      </c>
      <c r="F6" s="7">
        <v>0.18649420973576619</v>
      </c>
      <c r="G6" s="7">
        <v>0.14180740657658439</v>
      </c>
      <c r="H6" s="7">
        <v>0.05</v>
      </c>
      <c r="I6" s="7">
        <v>5.000000000000001E-2</v>
      </c>
      <c r="J6" s="7">
        <v>0.05</v>
      </c>
      <c r="K6" s="7">
        <v>0.05</v>
      </c>
      <c r="N6" s="18">
        <f t="shared" ref="N6:N15" si="1">C6-B6</f>
        <v>3.0755655476254404E-3</v>
      </c>
      <c r="O6" s="18">
        <f t="shared" ref="O6:O15" si="2">D6-C6</f>
        <v>4.4112219518757302E-2</v>
      </c>
      <c r="P6" s="18">
        <f t="shared" ref="P6:P15" si="3">E6-D6</f>
        <v>7.4050950894633025E-2</v>
      </c>
      <c r="Q6" s="18">
        <f t="shared" ref="Q6:Q15" si="4">F6-E6</f>
        <v>1.5255473774750422E-2</v>
      </c>
      <c r="R6" s="18">
        <f t="shared" ref="R6:R15" si="5">G6-F6</f>
        <v>-4.4686803159181804E-2</v>
      </c>
      <c r="S6" s="18">
        <f t="shared" ref="S6:S15" si="6">H6-G6</f>
        <v>-9.1807406576584386E-2</v>
      </c>
      <c r="T6" s="18">
        <f t="shared" ref="T6:T15" si="7">I6-H6</f>
        <v>0</v>
      </c>
      <c r="U6" s="18">
        <f t="shared" ref="U6:U15" si="8">J6-I6</f>
        <v>0</v>
      </c>
      <c r="V6" s="18">
        <f t="shared" ref="V6:V15" si="9">K6-J6</f>
        <v>0</v>
      </c>
      <c r="W6" s="18"/>
      <c r="X6" s="18">
        <f>ABS(SUM(N6:V6))</f>
        <v>1.3877787807814457E-17</v>
      </c>
      <c r="Z6" s="21">
        <f>SUM(X6:X15)/10</f>
        <v>6.5552276829995065E-2</v>
      </c>
      <c r="AB6" s="41" t="s">
        <v>28</v>
      </c>
      <c r="AC6" s="43">
        <v>-0.66367433985139612</v>
      </c>
      <c r="AD6" s="44">
        <v>-0.26387857617870109</v>
      </c>
      <c r="AE6" s="44">
        <v>-9.1664242623681377E-2</v>
      </c>
      <c r="AF6" s="44">
        <v>-0.14166557402399677</v>
      </c>
      <c r="AG6" s="44">
        <v>-0.22268426391848264</v>
      </c>
      <c r="AH6" s="44">
        <v>-0.25433331919633928</v>
      </c>
      <c r="AI6" s="44">
        <v>8.5596477703722113E-2</v>
      </c>
      <c r="AJ6" s="45">
        <v>9.6014200325291142E-3</v>
      </c>
      <c r="AK6" s="44">
        <v>1.6990459547325396E-2</v>
      </c>
      <c r="AL6" s="44">
        <v>4.6361880838029529E-2</v>
      </c>
      <c r="AO6" s="47">
        <f>AC6*B6</f>
        <v>-3.3183716992569806E-2</v>
      </c>
      <c r="AP6" s="47">
        <f t="shared" ref="AP6:AX6" si="10">AD6*C6</f>
        <v>-1.4005504666586724E-2</v>
      </c>
      <c r="AQ6" s="47">
        <f t="shared" si="10"/>
        <v>-8.9086447103831051E-3</v>
      </c>
      <c r="AR6" s="47">
        <f t="shared" si="10"/>
        <v>-2.4258633825060917E-2</v>
      </c>
      <c r="AS6" s="47">
        <f t="shared" si="10"/>
        <v>-4.1529325820068214E-2</v>
      </c>
      <c r="AT6" s="47">
        <f t="shared" si="10"/>
        <v>-3.6066348401247499E-2</v>
      </c>
      <c r="AU6" s="47">
        <f t="shared" si="10"/>
        <v>4.2798238851861061E-3</v>
      </c>
      <c r="AV6" s="47">
        <f t="shared" si="10"/>
        <v>4.800710016264558E-4</v>
      </c>
      <c r="AW6" s="47">
        <f t="shared" si="10"/>
        <v>8.4952297736626986E-4</v>
      </c>
      <c r="AX6" s="47">
        <f t="shared" si="10"/>
        <v>2.3180940419014764E-3</v>
      </c>
    </row>
    <row r="7" spans="1:50" x14ac:dyDescent="0.25">
      <c r="A7" s="4" t="s">
        <v>5</v>
      </c>
      <c r="B7" s="6">
        <v>0.05</v>
      </c>
      <c r="C7" s="7">
        <v>0.13568735853241881</v>
      </c>
      <c r="D7" s="7">
        <v>5.5996352664744738E-2</v>
      </c>
      <c r="E7" s="7">
        <v>0.05</v>
      </c>
      <c r="F7" s="7">
        <v>0.05</v>
      </c>
      <c r="G7" s="7">
        <v>0.05</v>
      </c>
      <c r="H7" s="7">
        <v>0.05</v>
      </c>
      <c r="I7" s="7">
        <v>5.8214849070472155E-2</v>
      </c>
      <c r="J7" s="7">
        <v>6.6473698519199459E-2</v>
      </c>
      <c r="K7" s="7">
        <v>6.3414260058902758E-2</v>
      </c>
      <c r="N7" s="18">
        <f t="shared" si="1"/>
        <v>8.5687358532418809E-2</v>
      </c>
      <c r="O7" s="18">
        <f t="shared" si="2"/>
        <v>-7.9691005867674081E-2</v>
      </c>
      <c r="P7" s="18">
        <f t="shared" si="3"/>
        <v>-5.9963526647447349E-3</v>
      </c>
      <c r="Q7" s="18">
        <f t="shared" si="4"/>
        <v>0</v>
      </c>
      <c r="R7" s="18">
        <f t="shared" si="5"/>
        <v>0</v>
      </c>
      <c r="S7" s="18">
        <f t="shared" si="6"/>
        <v>0</v>
      </c>
      <c r="T7" s="18">
        <f t="shared" si="7"/>
        <v>8.2148490704721522E-3</v>
      </c>
      <c r="U7" s="18">
        <f t="shared" si="8"/>
        <v>8.258849448727304E-3</v>
      </c>
      <c r="V7" s="18">
        <f t="shared" si="9"/>
        <v>-3.0594384602967012E-3</v>
      </c>
      <c r="X7" s="18">
        <f t="shared" ref="X7:X64" si="11">ABS(SUM(N7:V7))</f>
        <v>1.3414260058902748E-2</v>
      </c>
      <c r="AB7" s="41" t="s">
        <v>29</v>
      </c>
      <c r="AC7" s="43">
        <v>-1.1918263877767956</v>
      </c>
      <c r="AD7" s="44">
        <v>-0.75694417084163323</v>
      </c>
      <c r="AE7" s="44">
        <v>-9.4054289222240267E-2</v>
      </c>
      <c r="AF7" s="44">
        <v>-0.2332431984714054</v>
      </c>
      <c r="AG7" s="44">
        <v>-4.1341393126409689E-3</v>
      </c>
      <c r="AH7" s="44">
        <v>-3.7582583513478679E-2</v>
      </c>
      <c r="AI7" s="44">
        <v>-4.2516975151283325E-2</v>
      </c>
      <c r="AJ7" s="45">
        <v>-7.6401837354857755E-2</v>
      </c>
      <c r="AK7" s="44">
        <v>-4.2168778754450069E-2</v>
      </c>
      <c r="AL7" s="44">
        <v>-7.5725045420042034E-2</v>
      </c>
      <c r="AO7" s="47">
        <f t="shared" ref="AO7:AO15" si="12">AC7*B7</f>
        <v>-5.9591319388839784E-2</v>
      </c>
      <c r="AP7" s="47">
        <f t="shared" ref="AP7:AP15" si="13">AD7*C7</f>
        <v>-0.10270775509801316</v>
      </c>
      <c r="AQ7" s="47">
        <f t="shared" ref="AQ7:AQ15" si="14">AE7*D7</f>
        <v>-5.2666971489204661E-3</v>
      </c>
      <c r="AR7" s="47">
        <f t="shared" ref="AR7:AR15" si="15">AF7*E7</f>
        <v>-1.1662159923570271E-2</v>
      </c>
      <c r="AS7" s="47">
        <f t="shared" ref="AS7:AS15" si="16">AG7*F7</f>
        <v>-2.0670696563204847E-4</v>
      </c>
      <c r="AT7" s="47">
        <f t="shared" ref="AT7:AT15" si="17">AH7*G7</f>
        <v>-1.8791291756739339E-3</v>
      </c>
      <c r="AU7" s="47">
        <f t="shared" ref="AU7:AU15" si="18">AI7*H7</f>
        <v>-2.1258487575641664E-3</v>
      </c>
      <c r="AV7" s="47">
        <f t="shared" ref="AV7:AV15" si="19">AJ7*I7</f>
        <v>-4.4477214303198058E-3</v>
      </c>
      <c r="AW7" s="47">
        <f t="shared" ref="AW7:AW15" si="20">AK7*J7</f>
        <v>-2.803114685846137E-3</v>
      </c>
      <c r="AX7" s="47">
        <f t="shared" ref="AX7:AX15" si="21">AL7*K7</f>
        <v>-4.8020477232387686E-3</v>
      </c>
    </row>
    <row r="8" spans="1:50" x14ac:dyDescent="0.25">
      <c r="A8" s="4" t="s">
        <v>6</v>
      </c>
      <c r="B8" s="6">
        <v>4.9999999999999989E-2</v>
      </c>
      <c r="C8" s="7">
        <v>0.05</v>
      </c>
      <c r="D8" s="7">
        <v>0.05</v>
      </c>
      <c r="E8" s="7">
        <v>0.05</v>
      </c>
      <c r="F8" s="7">
        <v>0.05</v>
      </c>
      <c r="G8" s="7">
        <v>0.05</v>
      </c>
      <c r="H8" s="7">
        <v>4.9999999999999989E-2</v>
      </c>
      <c r="I8" s="7">
        <v>4.9999999999999996E-2</v>
      </c>
      <c r="J8" s="7">
        <v>0.05</v>
      </c>
      <c r="K8" s="7">
        <v>0.05</v>
      </c>
      <c r="N8" s="18">
        <f t="shared" si="1"/>
        <v>0</v>
      </c>
      <c r="O8" s="18">
        <f t="shared" si="2"/>
        <v>0</v>
      </c>
      <c r="P8" s="18">
        <f t="shared" si="3"/>
        <v>0</v>
      </c>
      <c r="Q8" s="18">
        <f t="shared" si="4"/>
        <v>0</v>
      </c>
      <c r="R8" s="18">
        <f t="shared" si="5"/>
        <v>0</v>
      </c>
      <c r="S8" s="18">
        <f t="shared" si="6"/>
        <v>0</v>
      </c>
      <c r="T8" s="18">
        <f t="shared" si="7"/>
        <v>0</v>
      </c>
      <c r="U8" s="18">
        <f t="shared" si="8"/>
        <v>0</v>
      </c>
      <c r="V8" s="18">
        <f t="shared" si="9"/>
        <v>0</v>
      </c>
      <c r="X8" s="18">
        <f t="shared" si="11"/>
        <v>0</v>
      </c>
      <c r="AB8" s="41" t="s">
        <v>30</v>
      </c>
      <c r="AC8" s="43">
        <v>-0.15789006402433267</v>
      </c>
      <c r="AD8" s="44">
        <v>0.29003001072605722</v>
      </c>
      <c r="AE8" s="44">
        <v>0.22320537052454026</v>
      </c>
      <c r="AF8" s="44">
        <v>-5.894737637268354E-2</v>
      </c>
      <c r="AG8" s="44">
        <v>8.0033443196195514E-2</v>
      </c>
      <c r="AH8" s="44">
        <v>0.11850372025504534</v>
      </c>
      <c r="AI8" s="44">
        <v>6.0283811368684939</v>
      </c>
      <c r="AJ8" s="45">
        <v>6.2017653671181057</v>
      </c>
      <c r="AK8" s="44">
        <v>6.3192299001939745</v>
      </c>
      <c r="AL8" s="44">
        <v>6.1746909259778908</v>
      </c>
      <c r="AO8" s="47">
        <f t="shared" si="12"/>
        <v>-7.8945032012166325E-3</v>
      </c>
      <c r="AP8" s="47">
        <f t="shared" si="13"/>
        <v>1.4501500536302862E-2</v>
      </c>
      <c r="AQ8" s="47">
        <f t="shared" si="14"/>
        <v>1.1160268526227014E-2</v>
      </c>
      <c r="AR8" s="47">
        <f t="shared" si="15"/>
        <v>-2.9473688186341771E-3</v>
      </c>
      <c r="AS8" s="47">
        <f t="shared" si="16"/>
        <v>4.001672159809776E-3</v>
      </c>
      <c r="AT8" s="47">
        <f t="shared" si="17"/>
        <v>5.9251860127522669E-3</v>
      </c>
      <c r="AU8" s="47">
        <f t="shared" si="18"/>
        <v>0.30141905684342463</v>
      </c>
      <c r="AV8" s="47">
        <f t="shared" si="19"/>
        <v>0.31008826835590525</v>
      </c>
      <c r="AW8" s="47">
        <f t="shared" si="20"/>
        <v>0.31596149500969872</v>
      </c>
      <c r="AX8" s="47">
        <f t="shared" si="21"/>
        <v>0.30873454629889457</v>
      </c>
    </row>
    <row r="9" spans="1:50" x14ac:dyDescent="0.25">
      <c r="A9" s="4" t="s">
        <v>7</v>
      </c>
      <c r="B9" s="6">
        <v>4.9999999999999996E-2</v>
      </c>
      <c r="C9" s="7">
        <v>0.05</v>
      </c>
      <c r="D9" s="7">
        <v>0.05</v>
      </c>
      <c r="E9" s="7">
        <v>6.7905140234960207E-2</v>
      </c>
      <c r="F9" s="7">
        <v>5.7608937993466225E-2</v>
      </c>
      <c r="G9" s="7">
        <v>0.05</v>
      </c>
      <c r="H9" s="7">
        <v>8.6891791849672717E-2</v>
      </c>
      <c r="I9" s="7">
        <v>6.3483667218913506E-2</v>
      </c>
      <c r="J9" s="7">
        <v>5.4271217910247242E-2</v>
      </c>
      <c r="K9" s="7">
        <v>0.05</v>
      </c>
      <c r="N9" s="18">
        <f t="shared" si="1"/>
        <v>0</v>
      </c>
      <c r="O9" s="18">
        <f t="shared" si="2"/>
        <v>0</v>
      </c>
      <c r="P9" s="18">
        <f t="shared" si="3"/>
        <v>1.7905140234960204E-2</v>
      </c>
      <c r="Q9" s="18">
        <f t="shared" si="4"/>
        <v>-1.0296202241493982E-2</v>
      </c>
      <c r="R9" s="18">
        <f t="shared" si="5"/>
        <v>-7.6089379934662221E-3</v>
      </c>
      <c r="S9" s="18">
        <f t="shared" si="6"/>
        <v>3.6891791849672714E-2</v>
      </c>
      <c r="T9" s="18">
        <f t="shared" si="7"/>
        <v>-2.3408124630759211E-2</v>
      </c>
      <c r="U9" s="18">
        <f t="shared" si="8"/>
        <v>-9.2124493086662637E-3</v>
      </c>
      <c r="V9" s="18">
        <f t="shared" si="9"/>
        <v>-4.2712179102472395E-3</v>
      </c>
      <c r="X9" s="18">
        <f t="shared" si="11"/>
        <v>0</v>
      </c>
      <c r="AB9" s="41" t="s">
        <v>31</v>
      </c>
      <c r="AC9" s="43">
        <v>-0.92049095114507673</v>
      </c>
      <c r="AD9" s="44">
        <v>-0.99505560441278462</v>
      </c>
      <c r="AE9" s="44">
        <v>-0.75488360306648494</v>
      </c>
      <c r="AF9" s="44">
        <v>-0.37250255733416804</v>
      </c>
      <c r="AG9" s="44">
        <v>-0.32724555965857943</v>
      </c>
      <c r="AH9" s="44">
        <v>-0.28141591629585971</v>
      </c>
      <c r="AI9" s="44">
        <v>-0.31986749921291041</v>
      </c>
      <c r="AJ9" s="45">
        <v>0.81882587832712339</v>
      </c>
      <c r="AK9" s="44">
        <v>0.80183340369258704</v>
      </c>
      <c r="AL9" s="44">
        <v>0.79659629737480564</v>
      </c>
      <c r="AO9" s="47">
        <f t="shared" si="12"/>
        <v>-4.6024547557253832E-2</v>
      </c>
      <c r="AP9" s="47">
        <f t="shared" si="13"/>
        <v>-4.9752780220639233E-2</v>
      </c>
      <c r="AQ9" s="47">
        <f t="shared" si="14"/>
        <v>-3.7744180153324251E-2</v>
      </c>
      <c r="AR9" s="47">
        <f t="shared" si="15"/>
        <v>-2.5294838393657985E-2</v>
      </c>
      <c r="AS9" s="47">
        <f t="shared" si="16"/>
        <v>-1.8852269155008254E-2</v>
      </c>
      <c r="AT9" s="47">
        <f t="shared" si="17"/>
        <v>-1.4070795814792987E-2</v>
      </c>
      <c r="AU9" s="47">
        <f t="shared" si="18"/>
        <v>-2.7793860161083563E-2</v>
      </c>
      <c r="AV9" s="47">
        <f t="shared" si="19"/>
        <v>5.1982069569953659E-2</v>
      </c>
      <c r="AW9" s="47">
        <f t="shared" si="20"/>
        <v>4.351647537951564E-2</v>
      </c>
      <c r="AX9" s="47">
        <f t="shared" si="21"/>
        <v>3.9829814868740286E-2</v>
      </c>
    </row>
    <row r="10" spans="1:50" x14ac:dyDescent="0.25">
      <c r="A10" s="4" t="s">
        <v>8</v>
      </c>
      <c r="B10" s="6">
        <v>9.3099000748715036E-2</v>
      </c>
      <c r="C10" s="7">
        <v>0.05</v>
      </c>
      <c r="D10" s="7">
        <v>0.05</v>
      </c>
      <c r="E10" s="7">
        <v>0.05</v>
      </c>
      <c r="F10" s="7">
        <v>0.05</v>
      </c>
      <c r="G10" s="7">
        <v>0.05</v>
      </c>
      <c r="H10" s="7">
        <v>0.05</v>
      </c>
      <c r="I10" s="7">
        <v>0.05</v>
      </c>
      <c r="J10" s="7">
        <v>0.05</v>
      </c>
      <c r="K10" s="7">
        <v>0.05</v>
      </c>
      <c r="N10" s="18">
        <f t="shared" si="1"/>
        <v>-4.3099000748715033E-2</v>
      </c>
      <c r="O10" s="18">
        <f t="shared" si="2"/>
        <v>0</v>
      </c>
      <c r="P10" s="18">
        <f t="shared" si="3"/>
        <v>0</v>
      </c>
      <c r="Q10" s="18">
        <f t="shared" si="4"/>
        <v>0</v>
      </c>
      <c r="R10" s="18">
        <f t="shared" si="5"/>
        <v>0</v>
      </c>
      <c r="S10" s="18">
        <f t="shared" si="6"/>
        <v>0</v>
      </c>
      <c r="T10" s="18">
        <f t="shared" si="7"/>
        <v>0</v>
      </c>
      <c r="U10" s="18">
        <f t="shared" si="8"/>
        <v>0</v>
      </c>
      <c r="V10" s="18">
        <f t="shared" si="9"/>
        <v>0</v>
      </c>
      <c r="X10" s="18">
        <f t="shared" si="11"/>
        <v>4.3099000748715033E-2</v>
      </c>
      <c r="AB10" s="41" t="s">
        <v>32</v>
      </c>
      <c r="AC10" s="36">
        <v>1.2512711928181879</v>
      </c>
      <c r="AD10" s="36">
        <v>0.13520433810803398</v>
      </c>
      <c r="AE10" s="36">
        <v>0.69152142342123657</v>
      </c>
      <c r="AF10" s="36">
        <v>0.67570107365179466</v>
      </c>
      <c r="AG10" s="36">
        <v>0.61182528018753179</v>
      </c>
      <c r="AH10" s="36">
        <v>0.58497164848981908</v>
      </c>
      <c r="AI10" s="36">
        <v>0.46348043541416528</v>
      </c>
      <c r="AJ10" s="39">
        <v>0.44648936700249769</v>
      </c>
      <c r="AK10" s="36">
        <v>0.4419477160129649</v>
      </c>
      <c r="AL10" s="36">
        <v>0.40366727886194836</v>
      </c>
      <c r="AO10" s="47">
        <f t="shared" si="12"/>
        <v>0.11649209771702602</v>
      </c>
      <c r="AP10" s="47">
        <f t="shared" si="13"/>
        <v>6.7602169054016992E-3</v>
      </c>
      <c r="AQ10" s="47">
        <f t="shared" si="14"/>
        <v>3.4576071171061831E-2</v>
      </c>
      <c r="AR10" s="47">
        <f t="shared" si="15"/>
        <v>3.3785053682589737E-2</v>
      </c>
      <c r="AS10" s="47">
        <f t="shared" si="16"/>
        <v>3.059126400937659E-2</v>
      </c>
      <c r="AT10" s="47">
        <f t="shared" si="17"/>
        <v>2.9248582424490955E-2</v>
      </c>
      <c r="AU10" s="47">
        <f t="shared" si="18"/>
        <v>2.3174021770708264E-2</v>
      </c>
      <c r="AV10" s="47">
        <f t="shared" si="19"/>
        <v>2.2324468350124888E-2</v>
      </c>
      <c r="AW10" s="47">
        <f t="shared" si="20"/>
        <v>2.2097385800648246E-2</v>
      </c>
      <c r="AX10" s="47">
        <f t="shared" si="21"/>
        <v>2.0183363943097419E-2</v>
      </c>
    </row>
    <row r="11" spans="1:50" x14ac:dyDescent="0.25">
      <c r="A11" s="4" t="s">
        <v>9</v>
      </c>
      <c r="B11" s="6">
        <v>0.05</v>
      </c>
      <c r="C11" s="7">
        <v>0.05</v>
      </c>
      <c r="D11" s="7">
        <v>0.05</v>
      </c>
      <c r="E11" s="7">
        <v>0.05</v>
      </c>
      <c r="F11" s="7">
        <v>0.05</v>
      </c>
      <c r="G11" s="7">
        <v>0.05</v>
      </c>
      <c r="H11" s="7">
        <v>0.05</v>
      </c>
      <c r="I11" s="7">
        <v>0.05</v>
      </c>
      <c r="J11" s="7">
        <v>0.05</v>
      </c>
      <c r="K11" s="7">
        <v>0.05</v>
      </c>
      <c r="N11" s="18">
        <f t="shared" si="1"/>
        <v>0</v>
      </c>
      <c r="O11" s="18">
        <f t="shared" si="2"/>
        <v>0</v>
      </c>
      <c r="P11" s="18">
        <f t="shared" si="3"/>
        <v>0</v>
      </c>
      <c r="Q11" s="18">
        <f t="shared" si="4"/>
        <v>0</v>
      </c>
      <c r="R11" s="18">
        <f t="shared" si="5"/>
        <v>0</v>
      </c>
      <c r="S11" s="18">
        <f t="shared" si="6"/>
        <v>0</v>
      </c>
      <c r="T11" s="18">
        <f t="shared" si="7"/>
        <v>0</v>
      </c>
      <c r="U11" s="18">
        <f t="shared" si="8"/>
        <v>0</v>
      </c>
      <c r="V11" s="18">
        <f t="shared" si="9"/>
        <v>0</v>
      </c>
      <c r="X11" s="18">
        <f t="shared" si="11"/>
        <v>0</v>
      </c>
      <c r="AB11" s="41" t="s">
        <v>33</v>
      </c>
      <c r="AC11" s="43">
        <v>0.70723594135658641</v>
      </c>
      <c r="AD11" s="44">
        <v>-1.724203077425682</v>
      </c>
      <c r="AE11" s="44">
        <v>-0.12373777971995414</v>
      </c>
      <c r="AF11" s="44">
        <v>8.3340722825509764E-2</v>
      </c>
      <c r="AG11" s="44">
        <v>6.8973205331364293E-2</v>
      </c>
      <c r="AH11" s="44">
        <v>-8.601793080173839E-2</v>
      </c>
      <c r="AI11" s="44">
        <v>-0.17195181236132481</v>
      </c>
      <c r="AJ11" s="45">
        <v>-0.18415446806846208</v>
      </c>
      <c r="AK11" s="44">
        <v>-0.20820650466013141</v>
      </c>
      <c r="AL11" s="44">
        <v>-0.24142265701538101</v>
      </c>
      <c r="AO11" s="47">
        <f t="shared" si="12"/>
        <v>3.5361797067829319E-2</v>
      </c>
      <c r="AP11" s="47">
        <f t="shared" si="13"/>
        <v>-8.6210153871284112E-2</v>
      </c>
      <c r="AQ11" s="47">
        <f t="shared" si="14"/>
        <v>-6.1868889859977077E-3</v>
      </c>
      <c r="AR11" s="47">
        <f t="shared" si="15"/>
        <v>4.1670361412754885E-3</v>
      </c>
      <c r="AS11" s="47">
        <f t="shared" si="16"/>
        <v>3.4486602665682146E-3</v>
      </c>
      <c r="AT11" s="47">
        <f t="shared" si="17"/>
        <v>-4.3008965400869199E-3</v>
      </c>
      <c r="AU11" s="47">
        <f t="shared" si="18"/>
        <v>-8.597590618066241E-3</v>
      </c>
      <c r="AV11" s="47">
        <f t="shared" si="19"/>
        <v>-9.2077234034231049E-3</v>
      </c>
      <c r="AW11" s="47">
        <f t="shared" si="20"/>
        <v>-1.041032523300657E-2</v>
      </c>
      <c r="AX11" s="47">
        <f t="shared" si="21"/>
        <v>-1.2071132850769051E-2</v>
      </c>
    </row>
    <row r="12" spans="1:50" x14ac:dyDescent="0.25">
      <c r="A12" s="4" t="s">
        <v>10</v>
      </c>
      <c r="B12" s="6">
        <v>0.05</v>
      </c>
      <c r="C12" s="7">
        <v>0.30239191569384766</v>
      </c>
      <c r="D12" s="7">
        <v>0.29128942907611427</v>
      </c>
      <c r="E12" s="7">
        <v>0.22679077221080449</v>
      </c>
      <c r="F12" s="7">
        <v>0.26350208466141406</v>
      </c>
      <c r="G12" s="7">
        <v>0.34255058510305131</v>
      </c>
      <c r="H12" s="7">
        <v>0.34333862595576259</v>
      </c>
      <c r="I12" s="7">
        <v>0.3488086334449057</v>
      </c>
      <c r="J12" s="7">
        <v>0.35299347282904342</v>
      </c>
      <c r="K12" s="7">
        <v>0.36434712409107267</v>
      </c>
      <c r="N12" s="18">
        <f t="shared" si="1"/>
        <v>0.25239191569384767</v>
      </c>
      <c r="O12" s="18">
        <f t="shared" si="2"/>
        <v>-1.1102486617733387E-2</v>
      </c>
      <c r="P12" s="18">
        <f t="shared" si="3"/>
        <v>-6.4498656865309784E-2</v>
      </c>
      <c r="Q12" s="18">
        <f t="shared" si="4"/>
        <v>3.6711312450609573E-2</v>
      </c>
      <c r="R12" s="18">
        <f t="shared" si="5"/>
        <v>7.9048500441637248E-2</v>
      </c>
      <c r="S12" s="18">
        <f t="shared" si="6"/>
        <v>7.8804085271128033E-4</v>
      </c>
      <c r="T12" s="18">
        <f t="shared" si="7"/>
        <v>5.4700074891431139E-3</v>
      </c>
      <c r="U12" s="18">
        <f t="shared" si="8"/>
        <v>4.1848393841377174E-3</v>
      </c>
      <c r="V12" s="18">
        <f t="shared" si="9"/>
        <v>1.1353651262029252E-2</v>
      </c>
      <c r="X12" s="18">
        <f t="shared" si="11"/>
        <v>0.31434712409107268</v>
      </c>
      <c r="AB12" s="41" t="s">
        <v>34</v>
      </c>
      <c r="AC12" s="43">
        <v>3.0060461594891105E-2</v>
      </c>
      <c r="AD12" s="44">
        <v>-1.1844895262460367</v>
      </c>
      <c r="AE12" s="44">
        <v>-1.2577962094380386</v>
      </c>
      <c r="AF12" s="44">
        <v>-1.3972624527350788</v>
      </c>
      <c r="AG12" s="44">
        <v>-1.3080502467876955</v>
      </c>
      <c r="AH12" s="44">
        <v>-1.4181167321900345</v>
      </c>
      <c r="AI12" s="44">
        <v>-1.4460968007522748</v>
      </c>
      <c r="AJ12" s="45">
        <v>-1.4126855201374169</v>
      </c>
      <c r="AK12" s="44">
        <v>-1.276251965262875</v>
      </c>
      <c r="AL12" s="44">
        <v>-1.2337165600414535</v>
      </c>
      <c r="AO12" s="47">
        <f t="shared" si="12"/>
        <v>1.5030230797445554E-3</v>
      </c>
      <c r="AP12" s="47">
        <f t="shared" si="13"/>
        <v>-0.35818005696083705</v>
      </c>
      <c r="AQ12" s="47">
        <f t="shared" si="14"/>
        <v>-0.36638273974130692</v>
      </c>
      <c r="AR12" s="47">
        <f t="shared" si="15"/>
        <v>-0.3168862306369512</v>
      </c>
      <c r="AS12" s="47">
        <f t="shared" si="16"/>
        <v>-0.34467396687043489</v>
      </c>
      <c r="AT12" s="47">
        <f t="shared" si="17"/>
        <v>-0.48577671635612346</v>
      </c>
      <c r="AU12" s="47">
        <f t="shared" si="18"/>
        <v>-0.49650088856931018</v>
      </c>
      <c r="AV12" s="47">
        <f t="shared" si="19"/>
        <v>-0.49275690576653819</v>
      </c>
      <c r="AW12" s="47">
        <f t="shared" si="20"/>
        <v>-0.45050861342303394</v>
      </c>
      <c r="AX12" s="47">
        <f t="shared" si="21"/>
        <v>-0.44950108059463478</v>
      </c>
    </row>
    <row r="13" spans="1:50" x14ac:dyDescent="0.25">
      <c r="A13" s="4" t="s">
        <v>11</v>
      </c>
      <c r="B13" s="6">
        <v>0.05</v>
      </c>
      <c r="C13" s="7">
        <v>0.05</v>
      </c>
      <c r="D13" s="7">
        <v>0.05</v>
      </c>
      <c r="E13" s="7">
        <v>0.05</v>
      </c>
      <c r="F13" s="7">
        <v>0.05</v>
      </c>
      <c r="G13" s="7">
        <v>0.05</v>
      </c>
      <c r="H13" s="7">
        <v>0.05</v>
      </c>
      <c r="I13" s="7">
        <v>0.05</v>
      </c>
      <c r="J13" s="7">
        <v>0.05</v>
      </c>
      <c r="K13" s="7">
        <v>0.05</v>
      </c>
      <c r="N13" s="18">
        <f t="shared" si="1"/>
        <v>0</v>
      </c>
      <c r="O13" s="18">
        <f t="shared" si="2"/>
        <v>0</v>
      </c>
      <c r="P13" s="18">
        <f t="shared" si="3"/>
        <v>0</v>
      </c>
      <c r="Q13" s="18">
        <f t="shared" si="4"/>
        <v>0</v>
      </c>
      <c r="R13" s="18">
        <f t="shared" si="5"/>
        <v>0</v>
      </c>
      <c r="S13" s="18">
        <f t="shared" si="6"/>
        <v>0</v>
      </c>
      <c r="T13" s="18">
        <f t="shared" si="7"/>
        <v>0</v>
      </c>
      <c r="U13" s="18">
        <f t="shared" si="8"/>
        <v>0</v>
      </c>
      <c r="V13" s="18">
        <f t="shared" si="9"/>
        <v>0</v>
      </c>
      <c r="X13" s="18">
        <f t="shared" si="11"/>
        <v>0</v>
      </c>
      <c r="AB13" s="41" t="s">
        <v>35</v>
      </c>
      <c r="AC13" s="43">
        <v>-0.37860100241639222</v>
      </c>
      <c r="AD13" s="44">
        <v>-0.11193780862956414</v>
      </c>
      <c r="AE13" s="44">
        <v>0.25010937234372937</v>
      </c>
      <c r="AF13" s="44">
        <v>0.41045671805881567</v>
      </c>
      <c r="AG13" s="44">
        <v>0.6391278001166667</v>
      </c>
      <c r="AH13" s="44">
        <v>0.68231749804828623</v>
      </c>
      <c r="AI13" s="44">
        <v>0.60182455228608023</v>
      </c>
      <c r="AJ13" s="45">
        <v>0.66702151903054441</v>
      </c>
      <c r="AK13" s="44">
        <v>0.70681736178703114</v>
      </c>
      <c r="AL13" s="44">
        <v>0.7374160496997223</v>
      </c>
      <c r="AO13" s="47">
        <f t="shared" si="12"/>
        <v>-1.8930050120819612E-2</v>
      </c>
      <c r="AP13" s="47">
        <f t="shared" si="13"/>
        <v>-5.5968904314782075E-3</v>
      </c>
      <c r="AQ13" s="47">
        <f t="shared" si="14"/>
        <v>1.2505468617186469E-2</v>
      </c>
      <c r="AR13" s="47">
        <f t="shared" si="15"/>
        <v>2.0522835902940784E-2</v>
      </c>
      <c r="AS13" s="47">
        <f t="shared" si="16"/>
        <v>3.1956390005833335E-2</v>
      </c>
      <c r="AT13" s="47">
        <f t="shared" si="17"/>
        <v>3.4115874902414314E-2</v>
      </c>
      <c r="AU13" s="47">
        <f t="shared" si="18"/>
        <v>3.0091227614304012E-2</v>
      </c>
      <c r="AV13" s="47">
        <f t="shared" si="19"/>
        <v>3.3351075951527219E-2</v>
      </c>
      <c r="AW13" s="47">
        <f t="shared" si="20"/>
        <v>3.5340868089351558E-2</v>
      </c>
      <c r="AX13" s="47">
        <f t="shared" si="21"/>
        <v>3.6870802484986115E-2</v>
      </c>
    </row>
    <row r="14" spans="1:50" x14ac:dyDescent="0.25">
      <c r="A14" s="5" t="s">
        <v>12</v>
      </c>
      <c r="B14" s="6">
        <v>0.05</v>
      </c>
      <c r="C14" s="7">
        <v>0.05</v>
      </c>
      <c r="D14" s="7">
        <v>0.05</v>
      </c>
      <c r="E14" s="7">
        <v>7.7538138977671436E-2</v>
      </c>
      <c r="F14" s="7">
        <v>0.05</v>
      </c>
      <c r="G14" s="7">
        <v>6.9241910581127358E-2</v>
      </c>
      <c r="H14" s="7">
        <v>0.05</v>
      </c>
      <c r="I14" s="7">
        <v>0.05</v>
      </c>
      <c r="J14" s="7">
        <v>0.05</v>
      </c>
      <c r="K14" s="7">
        <v>0.05</v>
      </c>
      <c r="L14" s="13"/>
      <c r="M14" s="13"/>
      <c r="N14" s="18">
        <f t="shared" si="1"/>
        <v>0</v>
      </c>
      <c r="O14" s="18">
        <f t="shared" si="2"/>
        <v>0</v>
      </c>
      <c r="P14" s="18">
        <f t="shared" si="3"/>
        <v>2.7538138977671434E-2</v>
      </c>
      <c r="Q14" s="18">
        <f t="shared" si="4"/>
        <v>-2.7538138977671434E-2</v>
      </c>
      <c r="R14" s="18">
        <f t="shared" si="5"/>
        <v>1.9241910581127356E-2</v>
      </c>
      <c r="S14" s="18">
        <f t="shared" si="6"/>
        <v>-1.9241910581127356E-2</v>
      </c>
      <c r="T14" s="18">
        <f t="shared" si="7"/>
        <v>0</v>
      </c>
      <c r="U14" s="18">
        <f t="shared" si="8"/>
        <v>0</v>
      </c>
      <c r="V14" s="18">
        <f t="shared" si="9"/>
        <v>0</v>
      </c>
      <c r="X14" s="18">
        <f t="shared" si="11"/>
        <v>0</v>
      </c>
      <c r="AB14" s="41" t="s">
        <v>36</v>
      </c>
      <c r="AC14" s="43">
        <v>0.90524170750629918</v>
      </c>
      <c r="AD14" s="44">
        <v>-0.69011847702216333</v>
      </c>
      <c r="AE14" s="44">
        <v>-0.49835074712009958</v>
      </c>
      <c r="AF14" s="44">
        <v>-0.65875744361950317</v>
      </c>
      <c r="AG14" s="44">
        <v>-0.45952207442387927</v>
      </c>
      <c r="AH14" s="44">
        <v>-0.50551603080799712</v>
      </c>
      <c r="AI14" s="44">
        <v>-0.23654425178854291</v>
      </c>
      <c r="AJ14" s="45">
        <v>-0.29770915617233107</v>
      </c>
      <c r="AK14" s="44">
        <v>-0.25430071802139209</v>
      </c>
      <c r="AL14" s="44">
        <v>-0.23889424806160761</v>
      </c>
      <c r="AO14" s="47">
        <f t="shared" si="12"/>
        <v>4.526208537531496E-2</v>
      </c>
      <c r="AP14" s="47">
        <f t="shared" si="13"/>
        <v>-3.4505923851108171E-2</v>
      </c>
      <c r="AQ14" s="47">
        <f t="shared" si="14"/>
        <v>-2.4917537356004979E-2</v>
      </c>
      <c r="AR14" s="47">
        <f t="shared" si="15"/>
        <v>-5.1078826215944589E-2</v>
      </c>
      <c r="AS14" s="47">
        <f t="shared" si="16"/>
        <v>-2.2976103721193963E-2</v>
      </c>
      <c r="AT14" s="47">
        <f t="shared" si="17"/>
        <v>-3.5002895802533761E-2</v>
      </c>
      <c r="AU14" s="47">
        <f t="shared" si="18"/>
        <v>-1.1827212589427146E-2</v>
      </c>
      <c r="AV14" s="47">
        <f t="shared" si="19"/>
        <v>-1.4885457808616553E-2</v>
      </c>
      <c r="AW14" s="47">
        <f t="shared" si="20"/>
        <v>-1.2715035901069606E-2</v>
      </c>
      <c r="AX14" s="47">
        <f t="shared" si="21"/>
        <v>-1.1944712403080381E-2</v>
      </c>
    </row>
    <row r="15" spans="1:50" x14ac:dyDescent="0.25">
      <c r="A15" s="5" t="s">
        <v>13</v>
      </c>
      <c r="B15" s="6">
        <v>0.50690099925128485</v>
      </c>
      <c r="C15" s="7">
        <v>0.20884516022610808</v>
      </c>
      <c r="D15" s="7">
        <v>0.25552643319275814</v>
      </c>
      <c r="E15" s="7">
        <v>0.20652721157055376</v>
      </c>
      <c r="F15" s="7">
        <v>0.19239446176126604</v>
      </c>
      <c r="G15" s="7">
        <v>0.14640009892532055</v>
      </c>
      <c r="H15" s="7">
        <v>0.21976958440466718</v>
      </c>
      <c r="I15" s="7">
        <v>0.22949285238213749</v>
      </c>
      <c r="J15" s="7">
        <v>0.22626161198151551</v>
      </c>
      <c r="K15" s="7">
        <v>0.22223861585002463</v>
      </c>
      <c r="L15" s="13"/>
      <c r="M15" s="13"/>
      <c r="N15" s="18">
        <f t="shared" si="1"/>
        <v>-0.29805583902517674</v>
      </c>
      <c r="O15" s="18">
        <f t="shared" si="2"/>
        <v>4.6681272966650061E-2</v>
      </c>
      <c r="P15" s="18">
        <f t="shared" si="3"/>
        <v>-4.8999221622204381E-2</v>
      </c>
      <c r="Q15" s="18">
        <f t="shared" si="4"/>
        <v>-1.413274980928772E-2</v>
      </c>
      <c r="R15" s="18">
        <f t="shared" si="5"/>
        <v>-4.599436283594549E-2</v>
      </c>
      <c r="S15" s="18">
        <f t="shared" si="6"/>
        <v>7.336948547934663E-2</v>
      </c>
      <c r="T15" s="18">
        <f t="shared" si="7"/>
        <v>9.7232679774703068E-3</v>
      </c>
      <c r="U15" s="18">
        <f t="shared" si="8"/>
        <v>-3.2312404006219764E-3</v>
      </c>
      <c r="V15" s="18">
        <f t="shared" si="9"/>
        <v>-4.0229961314908746E-3</v>
      </c>
      <c r="X15" s="18">
        <f t="shared" si="11"/>
        <v>0.28466238340126021</v>
      </c>
      <c r="AB15" s="40" t="s">
        <v>37</v>
      </c>
      <c r="AC15" s="46">
        <v>4.1797421037620034E-4</v>
      </c>
      <c r="AD15" s="46">
        <v>0.52608623730032067</v>
      </c>
      <c r="AE15" s="44">
        <v>0.3403255750835476</v>
      </c>
      <c r="AF15" s="44">
        <v>0.2846319429304352</v>
      </c>
      <c r="AG15" s="44">
        <v>0.22198862424667071</v>
      </c>
      <c r="AH15" s="44">
        <v>0.19820091259058847</v>
      </c>
      <c r="AI15" s="44">
        <v>0.20121664704829731</v>
      </c>
      <c r="AJ15" s="45">
        <v>0.10233538761935589</v>
      </c>
      <c r="AK15" s="44">
        <v>0.12696173149604065</v>
      </c>
      <c r="AL15" s="44">
        <v>0.10076154240448852</v>
      </c>
      <c r="AO15" s="47">
        <f t="shared" si="12"/>
        <v>2.1187154490096271E-4</v>
      </c>
      <c r="AP15" s="47">
        <f t="shared" si="13"/>
        <v>0.10987056452173578</v>
      </c>
      <c r="AQ15" s="47">
        <f t="shared" si="14"/>
        <v>8.6962180325373117E-2</v>
      </c>
      <c r="AR15" s="47">
        <f t="shared" si="15"/>
        <v>5.8784241497331774E-2</v>
      </c>
      <c r="AS15" s="47">
        <f t="shared" si="16"/>
        <v>4.270938187906214E-2</v>
      </c>
      <c r="AT15" s="47">
        <f t="shared" si="17"/>
        <v>2.9016633210350962E-2</v>
      </c>
      <c r="AU15" s="47">
        <f t="shared" si="18"/>
        <v>4.4221298897104903E-2</v>
      </c>
      <c r="AV15" s="47">
        <f t="shared" si="19"/>
        <v>2.348524000439766E-2</v>
      </c>
      <c r="AW15" s="47">
        <f t="shared" si="20"/>
        <v>2.8726566028258505E-2</v>
      </c>
      <c r="AX15" s="47">
        <f t="shared" si="21"/>
        <v>2.239310571488709E-2</v>
      </c>
    </row>
    <row r="16" spans="1:50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13"/>
      <c r="M16" s="13"/>
      <c r="N16" s="18"/>
      <c r="O16" s="18"/>
      <c r="P16" s="18"/>
      <c r="Q16" s="18"/>
      <c r="R16" s="18"/>
      <c r="S16" s="18"/>
      <c r="T16" s="18"/>
      <c r="U16" s="18"/>
      <c r="V16" s="18"/>
      <c r="X16" s="18"/>
      <c r="AC16" s="35"/>
      <c r="AD16" s="35"/>
      <c r="AE16" s="35"/>
      <c r="AF16" s="35"/>
      <c r="AG16" s="35"/>
      <c r="AH16" s="35"/>
      <c r="AI16" s="35"/>
      <c r="AJ16" s="38"/>
      <c r="AK16" s="35"/>
      <c r="AL16" s="35"/>
    </row>
    <row r="17" spans="1:50" x14ac:dyDescent="0.25">
      <c r="A17" s="5" t="s">
        <v>14</v>
      </c>
      <c r="B17" s="23">
        <v>0.32607670729137767</v>
      </c>
      <c r="C17" s="23">
        <v>0.27990097646559758</v>
      </c>
      <c r="D17" s="23">
        <v>0.23215957161841022</v>
      </c>
      <c r="E17" s="23">
        <v>0.15077791238690094</v>
      </c>
      <c r="F17" s="23">
        <v>0.11115888263674698</v>
      </c>
      <c r="G17" s="23">
        <v>0.29911662136329431</v>
      </c>
      <c r="H17" s="23">
        <v>0.11142696967217568</v>
      </c>
      <c r="I17" s="23">
        <v>0.15409447934891549</v>
      </c>
      <c r="J17" s="23">
        <v>0.19395994155547788</v>
      </c>
      <c r="K17" s="24">
        <v>0.13455750956872653</v>
      </c>
      <c r="L17" s="13"/>
      <c r="M17" s="13"/>
      <c r="N17" s="18"/>
      <c r="O17" s="18"/>
      <c r="P17" s="18"/>
      <c r="Q17" s="18"/>
      <c r="R17" s="18"/>
      <c r="S17" s="18"/>
      <c r="T17" s="18"/>
      <c r="U17" s="18"/>
      <c r="V17" s="18"/>
      <c r="X17" s="18"/>
    </row>
    <row r="18" spans="1:50" x14ac:dyDescent="0.25">
      <c r="A18" s="5" t="s">
        <v>15</v>
      </c>
      <c r="B18" s="12">
        <v>-1.3987094019930653E-2</v>
      </c>
      <c r="C18" s="12">
        <v>9.3913561148445471E-3</v>
      </c>
      <c r="D18" s="12">
        <v>1.7931701666474571E-2</v>
      </c>
      <c r="E18" s="12">
        <v>1.041494947675854E-4</v>
      </c>
      <c r="F18" s="12">
        <v>8.1245751081417406E-3</v>
      </c>
      <c r="G18" s="12">
        <v>4.6204495498750546E-2</v>
      </c>
      <c r="H18" s="12">
        <v>1.3641072524923612E-2</v>
      </c>
      <c r="I18" s="12">
        <v>3.2304086027635528E-3</v>
      </c>
      <c r="J18" s="15">
        <v>1.7423577411989875E-2</v>
      </c>
      <c r="K18" s="12">
        <v>2.7511540548937671E-2</v>
      </c>
      <c r="L18" s="13"/>
      <c r="M18" s="13"/>
      <c r="N18" s="49" t="s">
        <v>45</v>
      </c>
      <c r="O18" s="49" t="s">
        <v>43</v>
      </c>
      <c r="P18" s="50" t="s">
        <v>46</v>
      </c>
      <c r="Q18" s="50" t="s">
        <v>44</v>
      </c>
      <c r="R18" s="50" t="s">
        <v>26</v>
      </c>
      <c r="S18" s="50" t="s">
        <v>23</v>
      </c>
      <c r="T18" s="18"/>
      <c r="U18" s="18"/>
      <c r="V18" s="18"/>
      <c r="X18" s="18"/>
    </row>
    <row r="19" spans="1:50" x14ac:dyDescent="0.25">
      <c r="A19" s="5" t="s">
        <v>27</v>
      </c>
      <c r="B19" s="18">
        <f>B18</f>
        <v>-1.3987094019930653E-2</v>
      </c>
      <c r="C19" s="18">
        <f t="shared" ref="C19:K19" si="22">B19+C18</f>
        <v>-4.5957379050861058E-3</v>
      </c>
      <c r="D19" s="18">
        <f t="shared" si="22"/>
        <v>1.3335963761388465E-2</v>
      </c>
      <c r="E19" s="18">
        <f t="shared" si="22"/>
        <v>1.3440113256156051E-2</v>
      </c>
      <c r="F19" s="18">
        <f t="shared" si="22"/>
        <v>2.1564688364297792E-2</v>
      </c>
      <c r="G19" s="18">
        <f t="shared" si="22"/>
        <v>6.7769183863048338E-2</v>
      </c>
      <c r="H19" s="18">
        <f t="shared" si="22"/>
        <v>8.1410256387971947E-2</v>
      </c>
      <c r="I19" s="18">
        <f t="shared" si="22"/>
        <v>8.4640664990735498E-2</v>
      </c>
      <c r="J19" s="18">
        <f t="shared" si="22"/>
        <v>0.10206424240272538</v>
      </c>
      <c r="K19" s="18">
        <f t="shared" si="22"/>
        <v>0.12957578295166305</v>
      </c>
      <c r="L19" s="13"/>
      <c r="M19" s="27"/>
      <c r="N19" s="18" t="s">
        <v>16</v>
      </c>
      <c r="O19" s="18">
        <f>AVERAGE(B18:K18)</f>
        <v>1.2957578295166305E-2</v>
      </c>
      <c r="P19" s="18">
        <f>AVERAGE(B17:K17)</f>
        <v>0.19932295719076232</v>
      </c>
      <c r="Q19" s="47">
        <f>AVERAGE(B20:K20)</f>
        <v>-0.22011937544477173</v>
      </c>
      <c r="R19" s="35">
        <f>AVERAGE(B22:K22)</f>
        <v>7.3049384656952085E-2</v>
      </c>
      <c r="S19" s="18">
        <f>Z6</f>
        <v>6.5552276829995065E-2</v>
      </c>
      <c r="T19" s="18"/>
      <c r="U19" s="18"/>
      <c r="V19" s="18"/>
      <c r="X19" s="18"/>
    </row>
    <row r="20" spans="1:50" x14ac:dyDescent="0.25">
      <c r="A20" s="3" t="s">
        <v>24</v>
      </c>
      <c r="B20" s="47">
        <f>SUM(AO6:AO15)</f>
        <v>3.3206737524116153E-2</v>
      </c>
      <c r="C20" s="47">
        <f t="shared" ref="C20:K20" si="23">SUM(AP6:AP15)</f>
        <v>-0.51982678313650621</v>
      </c>
      <c r="D20" s="47">
        <f t="shared" si="23"/>
        <v>-0.30420269945608897</v>
      </c>
      <c r="E20" s="47">
        <f t="shared" si="23"/>
        <v>-0.31486889058968137</v>
      </c>
      <c r="F20" s="47">
        <f t="shared" si="23"/>
        <v>-0.31553100421168728</v>
      </c>
      <c r="G20" s="47">
        <f t="shared" si="23"/>
        <v>-0.47879050554045011</v>
      </c>
      <c r="H20" s="47">
        <f t="shared" si="23"/>
        <v>-0.14365997168472336</v>
      </c>
      <c r="I20" s="47">
        <f t="shared" si="23"/>
        <v>-7.9586615175362502E-2</v>
      </c>
      <c r="J20" s="47">
        <f t="shared" si="23"/>
        <v>-2.9944775958117304E-2</v>
      </c>
      <c r="K20" s="47">
        <f t="shared" si="23"/>
        <v>-4.7989246219216034E-2</v>
      </c>
      <c r="L20" s="13"/>
      <c r="M20" s="27"/>
      <c r="N20" s="18"/>
      <c r="O20" s="18"/>
      <c r="P20" s="18"/>
      <c r="Q20" s="18"/>
      <c r="R20" s="18"/>
      <c r="S20" s="18"/>
      <c r="T20" s="18"/>
      <c r="U20" s="18"/>
      <c r="V20" s="18"/>
      <c r="X20" s="18"/>
    </row>
    <row r="21" spans="1:50" x14ac:dyDescent="0.25">
      <c r="A21" s="3" t="s">
        <v>25</v>
      </c>
      <c r="B21" s="32">
        <f>B18/B17</f>
        <v>-4.2895103229290091E-2</v>
      </c>
      <c r="C21" s="32">
        <f t="shared" ref="C21:K21" si="24">C18/C17</f>
        <v>3.3552423551472789E-2</v>
      </c>
      <c r="D21" s="32">
        <f t="shared" si="24"/>
        <v>7.723869208351257E-2</v>
      </c>
      <c r="E21" s="32">
        <f t="shared" si="24"/>
        <v>6.9074769055254247E-4</v>
      </c>
      <c r="F21" s="32">
        <f t="shared" si="24"/>
        <v>7.3089751492841235E-2</v>
      </c>
      <c r="G21" s="32">
        <f t="shared" si="24"/>
        <v>0.15446983617347207</v>
      </c>
      <c r="H21" s="32">
        <f t="shared" si="24"/>
        <v>0.12242164141281418</v>
      </c>
      <c r="I21" s="32">
        <f t="shared" si="24"/>
        <v>2.0963817888952088E-2</v>
      </c>
      <c r="J21" s="32">
        <f t="shared" si="24"/>
        <v>8.9830803578615503E-2</v>
      </c>
      <c r="K21" s="32">
        <f t="shared" si="24"/>
        <v>0.20445934706368721</v>
      </c>
      <c r="L21" s="13"/>
      <c r="M21" s="27"/>
      <c r="N21" s="18"/>
      <c r="O21" s="18"/>
      <c r="P21" s="18"/>
      <c r="Q21" s="18"/>
      <c r="R21" s="18"/>
      <c r="S21" s="18"/>
      <c r="T21" s="18"/>
      <c r="U21" s="18"/>
      <c r="V21" s="18"/>
      <c r="X21" s="18"/>
    </row>
    <row r="22" spans="1:50" x14ac:dyDescent="0.25">
      <c r="A22" s="3" t="s">
        <v>26</v>
      </c>
      <c r="B22" s="32">
        <f>B21*SQRT(1+(B20/3)*B21)</f>
        <v>-4.2884918676730194E-2</v>
      </c>
      <c r="C22" s="32">
        <f t="shared" ref="C22:K22" si="25">C21*SQRT(1+(C20/3)*C21)</f>
        <v>3.3454747566288148E-2</v>
      </c>
      <c r="D22" s="32">
        <f t="shared" si="25"/>
        <v>7.6935627979301424E-2</v>
      </c>
      <c r="E22" s="32">
        <f t="shared" si="25"/>
        <v>6.9072265107526472E-4</v>
      </c>
      <c r="F22" s="32">
        <f t="shared" si="25"/>
        <v>7.2808275849250981E-2</v>
      </c>
      <c r="G22" s="32">
        <f t="shared" si="25"/>
        <v>0.15255388959688373</v>
      </c>
      <c r="H22" s="32">
        <f t="shared" si="25"/>
        <v>0.12206227389140048</v>
      </c>
      <c r="I22" s="32">
        <f t="shared" si="25"/>
        <v>2.0957987601917787E-2</v>
      </c>
      <c r="J22" s="32">
        <f t="shared" si="25"/>
        <v>8.9790520952742509E-2</v>
      </c>
      <c r="K22" s="32">
        <f t="shared" si="25"/>
        <v>0.20412471915739075</v>
      </c>
      <c r="L22" s="13"/>
      <c r="M22" s="27"/>
      <c r="N22" s="18"/>
      <c r="O22" s="18"/>
      <c r="P22" s="18"/>
      <c r="Q22" s="18"/>
      <c r="R22" s="18"/>
      <c r="S22" s="18"/>
      <c r="T22" s="18"/>
      <c r="U22" s="18"/>
      <c r="V22" s="18"/>
      <c r="X22" s="18"/>
    </row>
    <row r="23" spans="1:50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3"/>
      <c r="M23" s="27"/>
      <c r="N23" s="18"/>
      <c r="O23" s="18"/>
      <c r="P23" s="18"/>
      <c r="Q23" s="18"/>
      <c r="R23" s="18"/>
      <c r="S23" s="18"/>
      <c r="T23" s="18"/>
      <c r="U23" s="18"/>
      <c r="V23" s="18"/>
      <c r="X23" s="18"/>
    </row>
    <row r="24" spans="1:50" x14ac:dyDescent="0.25">
      <c r="A24" s="5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3"/>
      <c r="M24" s="27"/>
      <c r="N24" s="18"/>
      <c r="O24" s="18"/>
      <c r="P24" s="18"/>
      <c r="Q24" s="18"/>
      <c r="R24" s="18"/>
      <c r="S24" s="18"/>
      <c r="T24" s="18"/>
      <c r="U24" s="18"/>
      <c r="V24" s="18"/>
      <c r="X24" s="18"/>
    </row>
    <row r="25" spans="1:50" x14ac:dyDescent="0.25">
      <c r="A25" s="3"/>
      <c r="L25" s="13"/>
      <c r="M25" s="27"/>
      <c r="N25" s="18"/>
      <c r="O25" s="18"/>
      <c r="P25" s="18"/>
      <c r="Q25" s="18"/>
      <c r="R25" s="18"/>
      <c r="S25" s="18"/>
      <c r="T25" s="18"/>
      <c r="U25" s="18"/>
      <c r="V25" s="18"/>
      <c r="X25" s="18"/>
    </row>
    <row r="26" spans="1:50" x14ac:dyDescent="0.25">
      <c r="A26" s="3"/>
      <c r="L26" s="13"/>
      <c r="M26" s="27"/>
      <c r="N26" s="18"/>
      <c r="O26" s="18"/>
      <c r="P26" s="18"/>
      <c r="Q26" s="18"/>
      <c r="R26" s="18"/>
      <c r="S26" s="18"/>
      <c r="T26" s="18"/>
      <c r="U26" s="18"/>
      <c r="V26" s="18"/>
      <c r="X26" s="18"/>
    </row>
    <row r="27" spans="1:50" x14ac:dyDescent="0.25">
      <c r="A27" s="2" t="s">
        <v>2</v>
      </c>
      <c r="L27" s="13"/>
      <c r="M27" s="13"/>
      <c r="N27" s="18"/>
      <c r="O27" s="18"/>
      <c r="P27" s="18"/>
      <c r="Q27" s="18"/>
      <c r="R27" s="18"/>
      <c r="S27" s="18"/>
      <c r="T27" s="18"/>
      <c r="U27" s="18"/>
      <c r="V27" s="18"/>
      <c r="X27" s="18"/>
    </row>
    <row r="28" spans="1:50" x14ac:dyDescent="0.25">
      <c r="A28" s="3"/>
      <c r="L28" s="13"/>
      <c r="M28" s="13"/>
      <c r="N28" s="18"/>
      <c r="O28" s="18"/>
      <c r="P28" s="18"/>
      <c r="Q28" s="18"/>
      <c r="R28" s="18"/>
      <c r="S28" s="18"/>
      <c r="T28" s="18"/>
      <c r="U28" s="18"/>
      <c r="V28" s="18"/>
      <c r="X28" s="18"/>
    </row>
    <row r="29" spans="1:50" x14ac:dyDescent="0.25">
      <c r="A29" s="3"/>
      <c r="B29" s="3">
        <v>2008</v>
      </c>
      <c r="C29" s="3">
        <f t="shared" ref="C29:K29" si="26">B29+1</f>
        <v>2009</v>
      </c>
      <c r="D29" s="3">
        <f t="shared" si="26"/>
        <v>2010</v>
      </c>
      <c r="E29" s="3">
        <f t="shared" si="26"/>
        <v>2011</v>
      </c>
      <c r="F29" s="3">
        <f t="shared" si="26"/>
        <v>2012</v>
      </c>
      <c r="G29" s="3">
        <f t="shared" si="26"/>
        <v>2013</v>
      </c>
      <c r="H29" s="3">
        <f t="shared" si="26"/>
        <v>2014</v>
      </c>
      <c r="I29" s="3">
        <f t="shared" si="26"/>
        <v>2015</v>
      </c>
      <c r="J29" s="3">
        <f t="shared" si="26"/>
        <v>2016</v>
      </c>
      <c r="K29" s="3">
        <f t="shared" si="26"/>
        <v>2017</v>
      </c>
      <c r="L29" s="13"/>
      <c r="M29" s="17"/>
      <c r="N29" s="18"/>
      <c r="O29" s="18"/>
      <c r="P29" s="18"/>
      <c r="Q29" s="18"/>
      <c r="R29" s="18"/>
      <c r="S29" s="18"/>
      <c r="T29" s="18"/>
      <c r="U29" s="18"/>
      <c r="V29" s="18"/>
      <c r="X29" s="18"/>
      <c r="AB29" s="41"/>
      <c r="AC29" s="42">
        <v>2008</v>
      </c>
      <c r="AD29" s="41">
        <v>2009</v>
      </c>
      <c r="AE29" s="41">
        <v>2010</v>
      </c>
      <c r="AF29" s="41">
        <v>2011</v>
      </c>
      <c r="AG29" s="41">
        <v>2012</v>
      </c>
      <c r="AH29" s="41">
        <v>2013</v>
      </c>
      <c r="AI29" s="41">
        <v>2014</v>
      </c>
      <c r="AJ29" s="41">
        <v>2015</v>
      </c>
      <c r="AK29" s="41">
        <v>2016</v>
      </c>
      <c r="AL29" s="41">
        <v>2017</v>
      </c>
    </row>
    <row r="30" spans="1:50" x14ac:dyDescent="0.25">
      <c r="A30" s="4" t="s">
        <v>4</v>
      </c>
      <c r="B30" s="6">
        <v>0.05</v>
      </c>
      <c r="C30" s="7">
        <v>0.55000000000000004</v>
      </c>
      <c r="D30" s="7">
        <v>0.54999999999999982</v>
      </c>
      <c r="E30" s="7">
        <v>0.55000000295134777</v>
      </c>
      <c r="F30" s="7">
        <v>0.05</v>
      </c>
      <c r="G30" s="7">
        <v>0.54999999387697684</v>
      </c>
      <c r="H30" s="7">
        <v>5.000000000000001E-2</v>
      </c>
      <c r="I30" s="7">
        <v>4.9999999999999996E-2</v>
      </c>
      <c r="J30" s="7">
        <v>0.05</v>
      </c>
      <c r="K30" s="7">
        <v>0.05</v>
      </c>
      <c r="L30" s="13"/>
      <c r="M30" s="16"/>
      <c r="N30" s="18">
        <f t="shared" ref="N30:N39" si="27">C30-B30</f>
        <v>0.5</v>
      </c>
      <c r="O30" s="18">
        <f t="shared" ref="O30:O39" si="28">D30-C30</f>
        <v>0</v>
      </c>
      <c r="P30" s="18">
        <f t="shared" ref="P30:P39" si="29">E30-D30</f>
        <v>2.9513479438136869E-9</v>
      </c>
      <c r="Q30" s="18">
        <f t="shared" ref="Q30:Q39" si="30">F30-E30</f>
        <v>-0.50000000295134772</v>
      </c>
      <c r="R30" s="18">
        <f t="shared" ref="R30:R39" si="31">G30-F30</f>
        <v>0.49999999387697686</v>
      </c>
      <c r="S30" s="18">
        <f t="shared" ref="S30:S39" si="32">H30-G30</f>
        <v>-0.49999999387697686</v>
      </c>
      <c r="T30" s="18">
        <f t="shared" ref="T30:T39" si="33">I30-H30</f>
        <v>0</v>
      </c>
      <c r="U30" s="18">
        <f t="shared" ref="U30:U39" si="34">J30-I30</f>
        <v>0</v>
      </c>
      <c r="V30" s="18">
        <f t="shared" ref="V30:V39" si="35">K30-J30</f>
        <v>0</v>
      </c>
      <c r="X30" s="18">
        <f t="shared" si="11"/>
        <v>2.2204460492503131E-16</v>
      </c>
      <c r="Z30" s="21">
        <f>SUM(X30:X39)/10</f>
        <v>0.10000000000000002</v>
      </c>
      <c r="AB30" s="41" t="s">
        <v>28</v>
      </c>
      <c r="AC30" s="43">
        <v>-0.66367433985139612</v>
      </c>
      <c r="AD30" s="44">
        <v>-0.26387857617870109</v>
      </c>
      <c r="AE30" s="44">
        <v>-9.1664242623681377E-2</v>
      </c>
      <c r="AF30" s="44">
        <v>-0.14166557402399677</v>
      </c>
      <c r="AG30" s="44">
        <v>-0.22268426391848264</v>
      </c>
      <c r="AH30" s="44">
        <v>-0.25433331919633928</v>
      </c>
      <c r="AI30" s="44">
        <v>8.5596477703722113E-2</v>
      </c>
      <c r="AJ30" s="45">
        <v>9.6014200325291142E-3</v>
      </c>
      <c r="AK30" s="44">
        <v>1.6990459547325396E-2</v>
      </c>
      <c r="AL30" s="44">
        <v>4.6361880838029529E-2</v>
      </c>
      <c r="AO30" s="47">
        <f>AC30*B30</f>
        <v>-3.3183716992569806E-2</v>
      </c>
      <c r="AP30" s="47">
        <f t="shared" ref="AP30:AX30" si="36">AD30*C30</f>
        <v>-0.14513321689828562</v>
      </c>
      <c r="AQ30" s="47">
        <f t="shared" si="36"/>
        <v>-5.0415333443024742E-2</v>
      </c>
      <c r="AR30" s="47">
        <f t="shared" si="36"/>
        <v>-7.79160661313026E-2</v>
      </c>
      <c r="AS30" s="47">
        <f t="shared" si="36"/>
        <v>-1.1134213195924133E-2</v>
      </c>
      <c r="AT30" s="47">
        <f t="shared" si="36"/>
        <v>-0.13988332400069781</v>
      </c>
      <c r="AU30" s="47">
        <f t="shared" si="36"/>
        <v>4.2798238851861061E-3</v>
      </c>
      <c r="AV30" s="47">
        <f t="shared" si="36"/>
        <v>4.8007100162645569E-4</v>
      </c>
      <c r="AW30" s="47">
        <f t="shared" si="36"/>
        <v>8.4952297736626986E-4</v>
      </c>
      <c r="AX30" s="47">
        <f t="shared" si="36"/>
        <v>2.3180940419014764E-3</v>
      </c>
    </row>
    <row r="31" spans="1:50" x14ac:dyDescent="0.25">
      <c r="A31" s="4" t="s">
        <v>5</v>
      </c>
      <c r="B31" s="6">
        <v>0.54999999999999993</v>
      </c>
      <c r="C31" s="7">
        <v>0.05</v>
      </c>
      <c r="D31" s="7">
        <v>0.05</v>
      </c>
      <c r="E31" s="7">
        <v>0.05</v>
      </c>
      <c r="F31" s="7">
        <v>0.05</v>
      </c>
      <c r="G31" s="7">
        <v>0.05</v>
      </c>
      <c r="H31" s="7">
        <v>0.05</v>
      </c>
      <c r="I31" s="7">
        <v>0.05</v>
      </c>
      <c r="J31" s="7">
        <v>0.05</v>
      </c>
      <c r="K31" s="7">
        <v>0.05</v>
      </c>
      <c r="L31" s="13"/>
      <c r="M31" s="16"/>
      <c r="N31" s="18">
        <f t="shared" si="27"/>
        <v>-0.49999999999999994</v>
      </c>
      <c r="O31" s="18">
        <f t="shared" si="28"/>
        <v>0</v>
      </c>
      <c r="P31" s="18">
        <f t="shared" si="29"/>
        <v>0</v>
      </c>
      <c r="Q31" s="18">
        <f t="shared" si="30"/>
        <v>0</v>
      </c>
      <c r="R31" s="18">
        <f t="shared" si="31"/>
        <v>0</v>
      </c>
      <c r="S31" s="18">
        <f t="shared" si="32"/>
        <v>0</v>
      </c>
      <c r="T31" s="18">
        <f t="shared" si="33"/>
        <v>0</v>
      </c>
      <c r="U31" s="18">
        <f t="shared" si="34"/>
        <v>0</v>
      </c>
      <c r="V31" s="18">
        <f t="shared" si="35"/>
        <v>0</v>
      </c>
      <c r="X31" s="18">
        <f t="shared" si="11"/>
        <v>0.49999999999999994</v>
      </c>
      <c r="AB31" s="41" t="s">
        <v>29</v>
      </c>
      <c r="AC31" s="43">
        <v>-1.1918263877767956</v>
      </c>
      <c r="AD31" s="44">
        <v>-0.75694417084163323</v>
      </c>
      <c r="AE31" s="44">
        <v>-9.4054289222240267E-2</v>
      </c>
      <c r="AF31" s="44">
        <v>-0.2332431984714054</v>
      </c>
      <c r="AG31" s="44">
        <v>-4.1341393126409689E-3</v>
      </c>
      <c r="AH31" s="44">
        <v>-3.7582583513478679E-2</v>
      </c>
      <c r="AI31" s="44">
        <v>-4.2516975151283325E-2</v>
      </c>
      <c r="AJ31" s="45">
        <v>-7.6401837354857755E-2</v>
      </c>
      <c r="AK31" s="44">
        <v>-4.2168778754450069E-2</v>
      </c>
      <c r="AL31" s="44">
        <v>-7.5725045420042034E-2</v>
      </c>
      <c r="AO31" s="47">
        <f t="shared" ref="AO31:AO39" si="37">AC31*B31</f>
        <v>-0.65550451327723747</v>
      </c>
      <c r="AP31" s="47">
        <f t="shared" ref="AP31:AP39" si="38">AD31*C31</f>
        <v>-3.7847208542081665E-2</v>
      </c>
      <c r="AQ31" s="47">
        <f t="shared" ref="AQ31:AQ39" si="39">AE31*D31</f>
        <v>-4.7027144611120134E-3</v>
      </c>
      <c r="AR31" s="47">
        <f t="shared" ref="AR31:AR39" si="40">AF31*E31</f>
        <v>-1.1662159923570271E-2</v>
      </c>
      <c r="AS31" s="47">
        <f t="shared" ref="AS31:AS39" si="41">AG31*F31</f>
        <v>-2.0670696563204847E-4</v>
      </c>
      <c r="AT31" s="47">
        <f t="shared" ref="AT31:AT39" si="42">AH31*G31</f>
        <v>-1.8791291756739339E-3</v>
      </c>
      <c r="AU31" s="47">
        <f t="shared" ref="AU31:AU39" si="43">AI31*H31</f>
        <v>-2.1258487575641664E-3</v>
      </c>
      <c r="AV31" s="47">
        <f t="shared" ref="AV31:AV39" si="44">AJ31*I31</f>
        <v>-3.8200918677428878E-3</v>
      </c>
      <c r="AW31" s="47">
        <f t="shared" ref="AW31:AW39" si="45">AK31*J31</f>
        <v>-2.1084389377225036E-3</v>
      </c>
      <c r="AX31" s="47">
        <f t="shared" ref="AX31:AX39" si="46">AL31*K31</f>
        <v>-3.7862522710021018E-3</v>
      </c>
    </row>
    <row r="32" spans="1:50" x14ac:dyDescent="0.25">
      <c r="A32" s="4" t="s">
        <v>6</v>
      </c>
      <c r="B32" s="6">
        <v>0.05</v>
      </c>
      <c r="C32" s="7">
        <v>0.05</v>
      </c>
      <c r="D32" s="7">
        <v>0.05</v>
      </c>
      <c r="E32" s="7">
        <v>0.05</v>
      </c>
      <c r="F32" s="7">
        <v>0.05</v>
      </c>
      <c r="G32" s="7">
        <v>0.05</v>
      </c>
      <c r="H32" s="7">
        <v>0.54999998705822628</v>
      </c>
      <c r="I32" s="7">
        <v>0.54999998602781575</v>
      </c>
      <c r="J32" s="7">
        <v>5.000000000000001E-2</v>
      </c>
      <c r="K32" s="7">
        <v>0.05</v>
      </c>
      <c r="L32" s="13"/>
      <c r="M32" s="16"/>
      <c r="N32" s="18">
        <f t="shared" si="27"/>
        <v>0</v>
      </c>
      <c r="O32" s="18">
        <f t="shared" si="28"/>
        <v>0</v>
      </c>
      <c r="P32" s="18">
        <f t="shared" si="29"/>
        <v>0</v>
      </c>
      <c r="Q32" s="18">
        <f t="shared" si="30"/>
        <v>0</v>
      </c>
      <c r="R32" s="18">
        <f t="shared" si="31"/>
        <v>0</v>
      </c>
      <c r="S32" s="18">
        <f t="shared" si="32"/>
        <v>0.49999998705822629</v>
      </c>
      <c r="T32" s="18">
        <f t="shared" si="33"/>
        <v>-1.030410534674786E-9</v>
      </c>
      <c r="U32" s="18">
        <f t="shared" si="34"/>
        <v>-0.49999998602781576</v>
      </c>
      <c r="V32" s="18">
        <f t="shared" si="35"/>
        <v>0</v>
      </c>
      <c r="X32" s="18">
        <f t="shared" si="11"/>
        <v>0</v>
      </c>
      <c r="AB32" s="41" t="s">
        <v>30</v>
      </c>
      <c r="AC32" s="43">
        <v>-0.15789006402433267</v>
      </c>
      <c r="AD32" s="44">
        <v>0.29003001072605722</v>
      </c>
      <c r="AE32" s="44">
        <v>0.22320537052454026</v>
      </c>
      <c r="AF32" s="44">
        <v>-5.894737637268354E-2</v>
      </c>
      <c r="AG32" s="44">
        <v>8.0033443196195514E-2</v>
      </c>
      <c r="AH32" s="44">
        <v>0.11850372025504534</v>
      </c>
      <c r="AI32" s="44">
        <v>6.0283811368684939</v>
      </c>
      <c r="AJ32" s="45">
        <v>6.2017653671181057</v>
      </c>
      <c r="AK32" s="44">
        <v>6.3192299001939745</v>
      </c>
      <c r="AL32" s="44">
        <v>6.1746909259778908</v>
      </c>
      <c r="AO32" s="47">
        <f t="shared" si="37"/>
        <v>-7.8945032012166343E-3</v>
      </c>
      <c r="AP32" s="47">
        <f t="shared" si="38"/>
        <v>1.4501500536302862E-2</v>
      </c>
      <c r="AQ32" s="47">
        <f t="shared" si="39"/>
        <v>1.1160268526227014E-2</v>
      </c>
      <c r="AR32" s="47">
        <f t="shared" si="40"/>
        <v>-2.9473688186341771E-3</v>
      </c>
      <c r="AS32" s="47">
        <f t="shared" si="41"/>
        <v>4.001672159809776E-3</v>
      </c>
      <c r="AT32" s="47">
        <f t="shared" si="42"/>
        <v>5.9251860127522669E-3</v>
      </c>
      <c r="AU32" s="47">
        <f t="shared" si="43"/>
        <v>3.3156095472597271</v>
      </c>
      <c r="AV32" s="47">
        <f t="shared" si="44"/>
        <v>3.4109708652627497</v>
      </c>
      <c r="AW32" s="47">
        <f t="shared" si="45"/>
        <v>0.31596149500969878</v>
      </c>
      <c r="AX32" s="47">
        <f t="shared" si="46"/>
        <v>0.30873454629889457</v>
      </c>
    </row>
    <row r="33" spans="1:50" x14ac:dyDescent="0.25">
      <c r="A33" s="4" t="s">
        <v>7</v>
      </c>
      <c r="B33" s="6">
        <v>0.05</v>
      </c>
      <c r="C33" s="7">
        <v>0.05</v>
      </c>
      <c r="D33" s="7">
        <v>0.05</v>
      </c>
      <c r="E33" s="7">
        <v>0.05</v>
      </c>
      <c r="F33" s="7">
        <v>0.54999999984312542</v>
      </c>
      <c r="G33" s="7">
        <v>0.05</v>
      </c>
      <c r="H33" s="7">
        <v>0.05</v>
      </c>
      <c r="I33" s="7">
        <v>5.000000000000001E-2</v>
      </c>
      <c r="J33" s="7">
        <v>0.54999997853871085</v>
      </c>
      <c r="K33" s="7">
        <v>0.54999999999999993</v>
      </c>
      <c r="L33" s="13"/>
      <c r="M33" s="17"/>
      <c r="N33" s="18">
        <f t="shared" si="27"/>
        <v>0</v>
      </c>
      <c r="O33" s="18">
        <f t="shared" si="28"/>
        <v>0</v>
      </c>
      <c r="P33" s="18">
        <f t="shared" si="29"/>
        <v>0</v>
      </c>
      <c r="Q33" s="18">
        <f t="shared" si="30"/>
        <v>0.49999999984312543</v>
      </c>
      <c r="R33" s="18">
        <f t="shared" si="31"/>
        <v>-0.49999999984312543</v>
      </c>
      <c r="S33" s="18">
        <f t="shared" si="32"/>
        <v>0</v>
      </c>
      <c r="T33" s="18">
        <f t="shared" si="33"/>
        <v>0</v>
      </c>
      <c r="U33" s="18">
        <f t="shared" si="34"/>
        <v>0.49999997853871087</v>
      </c>
      <c r="V33" s="18">
        <f t="shared" si="35"/>
        <v>2.1461289079205415E-8</v>
      </c>
      <c r="X33" s="18">
        <f t="shared" si="11"/>
        <v>0.49999999999999994</v>
      </c>
      <c r="AB33" s="41" t="s">
        <v>31</v>
      </c>
      <c r="AC33" s="43">
        <v>-0.92049095114507673</v>
      </c>
      <c r="AD33" s="44">
        <v>-0.99505560441278462</v>
      </c>
      <c r="AE33" s="44">
        <v>-0.75488360306648494</v>
      </c>
      <c r="AF33" s="44">
        <v>-0.37250255733416804</v>
      </c>
      <c r="AG33" s="44">
        <v>-0.32724555965857943</v>
      </c>
      <c r="AH33" s="44">
        <v>-0.28141591629585971</v>
      </c>
      <c r="AI33" s="44">
        <v>-0.31986749921291041</v>
      </c>
      <c r="AJ33" s="45">
        <v>0.81882587832712339</v>
      </c>
      <c r="AK33" s="44">
        <v>0.80183340369258704</v>
      </c>
      <c r="AL33" s="44">
        <v>0.79659629737480564</v>
      </c>
      <c r="AO33" s="47">
        <f t="shared" si="37"/>
        <v>-4.6024547557253839E-2</v>
      </c>
      <c r="AP33" s="47">
        <f t="shared" si="38"/>
        <v>-4.9752780220639233E-2</v>
      </c>
      <c r="AQ33" s="47">
        <f t="shared" si="39"/>
        <v>-3.7744180153324251E-2</v>
      </c>
      <c r="AR33" s="47">
        <f t="shared" si="40"/>
        <v>-1.8625127866708401E-2</v>
      </c>
      <c r="AS33" s="47">
        <f t="shared" si="41"/>
        <v>-0.17998505776088217</v>
      </c>
      <c r="AT33" s="47">
        <f t="shared" si="42"/>
        <v>-1.4070795814792987E-2</v>
      </c>
      <c r="AU33" s="47">
        <f t="shared" si="43"/>
        <v>-1.5993374960645523E-2</v>
      </c>
      <c r="AV33" s="47">
        <f t="shared" si="44"/>
        <v>4.0941293916356175E-2</v>
      </c>
      <c r="AW33" s="47">
        <f t="shared" si="45"/>
        <v>0.44100835482254436</v>
      </c>
      <c r="AX33" s="47">
        <f t="shared" si="46"/>
        <v>0.43812796355614303</v>
      </c>
    </row>
    <row r="34" spans="1:50" x14ac:dyDescent="0.25">
      <c r="A34" s="4" t="s">
        <v>8</v>
      </c>
      <c r="B34" s="6">
        <v>0.05</v>
      </c>
      <c r="C34" s="7">
        <v>0.05</v>
      </c>
      <c r="D34" s="7">
        <v>0.05</v>
      </c>
      <c r="E34" s="7">
        <v>0.05</v>
      </c>
      <c r="F34" s="7">
        <v>0.05</v>
      </c>
      <c r="G34" s="7">
        <v>0.05</v>
      </c>
      <c r="H34" s="7">
        <v>0.05</v>
      </c>
      <c r="I34" s="7">
        <v>0.05</v>
      </c>
      <c r="J34" s="7">
        <v>0.05</v>
      </c>
      <c r="K34" s="7">
        <v>0.05</v>
      </c>
      <c r="L34" s="13"/>
      <c r="M34" s="17"/>
      <c r="N34" s="18">
        <f t="shared" si="27"/>
        <v>0</v>
      </c>
      <c r="O34" s="18">
        <f t="shared" si="28"/>
        <v>0</v>
      </c>
      <c r="P34" s="18">
        <f t="shared" si="29"/>
        <v>0</v>
      </c>
      <c r="Q34" s="18">
        <f t="shared" si="30"/>
        <v>0</v>
      </c>
      <c r="R34" s="18">
        <f t="shared" si="31"/>
        <v>0</v>
      </c>
      <c r="S34" s="18">
        <f t="shared" si="32"/>
        <v>0</v>
      </c>
      <c r="T34" s="18">
        <f t="shared" si="33"/>
        <v>0</v>
      </c>
      <c r="U34" s="18">
        <f t="shared" si="34"/>
        <v>0</v>
      </c>
      <c r="V34" s="18">
        <f t="shared" si="35"/>
        <v>0</v>
      </c>
      <c r="X34" s="18">
        <f t="shared" si="11"/>
        <v>0</v>
      </c>
      <c r="AB34" s="41" t="s">
        <v>32</v>
      </c>
      <c r="AC34" s="36">
        <v>1.2512711928181879</v>
      </c>
      <c r="AD34" s="36">
        <v>0.13520433810803398</v>
      </c>
      <c r="AE34" s="36">
        <v>0.69152142342123657</v>
      </c>
      <c r="AF34" s="36">
        <v>0.67570107365179466</v>
      </c>
      <c r="AG34" s="36">
        <v>0.61182528018753179</v>
      </c>
      <c r="AH34" s="36">
        <v>0.58497164848981908</v>
      </c>
      <c r="AI34" s="36">
        <v>0.46348043541416528</v>
      </c>
      <c r="AJ34" s="39">
        <v>0.44648936700249769</v>
      </c>
      <c r="AK34" s="36">
        <v>0.4419477160129649</v>
      </c>
      <c r="AL34" s="36">
        <v>0.40366727886194836</v>
      </c>
      <c r="AO34" s="47">
        <f t="shared" si="37"/>
        <v>6.25635596409094E-2</v>
      </c>
      <c r="AP34" s="47">
        <f t="shared" si="38"/>
        <v>6.7602169054016992E-3</v>
      </c>
      <c r="AQ34" s="47">
        <f t="shared" si="39"/>
        <v>3.4576071171061831E-2</v>
      </c>
      <c r="AR34" s="47">
        <f t="shared" si="40"/>
        <v>3.3785053682589737E-2</v>
      </c>
      <c r="AS34" s="47">
        <f t="shared" si="41"/>
        <v>3.059126400937659E-2</v>
      </c>
      <c r="AT34" s="47">
        <f t="shared" si="42"/>
        <v>2.9248582424490955E-2</v>
      </c>
      <c r="AU34" s="47">
        <f t="shared" si="43"/>
        <v>2.3174021770708264E-2</v>
      </c>
      <c r="AV34" s="47">
        <f t="shared" si="44"/>
        <v>2.2324468350124888E-2</v>
      </c>
      <c r="AW34" s="47">
        <f t="shared" si="45"/>
        <v>2.2097385800648246E-2</v>
      </c>
      <c r="AX34" s="47">
        <f t="shared" si="46"/>
        <v>2.0183363943097419E-2</v>
      </c>
    </row>
    <row r="35" spans="1:50" x14ac:dyDescent="0.25">
      <c r="A35" s="4" t="s">
        <v>9</v>
      </c>
      <c r="B35" s="6">
        <v>0.05</v>
      </c>
      <c r="C35" s="7">
        <v>0.05</v>
      </c>
      <c r="D35" s="7">
        <v>0.05</v>
      </c>
      <c r="E35" s="7">
        <v>0.05</v>
      </c>
      <c r="F35" s="7">
        <v>0.05</v>
      </c>
      <c r="G35" s="7">
        <v>0.05</v>
      </c>
      <c r="H35" s="7">
        <v>0.05</v>
      </c>
      <c r="I35" s="7">
        <v>0.05</v>
      </c>
      <c r="J35" s="7">
        <v>0.05</v>
      </c>
      <c r="K35" s="7">
        <v>0.05</v>
      </c>
      <c r="L35" s="13"/>
      <c r="M35" s="27"/>
      <c r="N35" s="18">
        <f t="shared" si="27"/>
        <v>0</v>
      </c>
      <c r="O35" s="18">
        <f t="shared" si="28"/>
        <v>0</v>
      </c>
      <c r="P35" s="18">
        <f t="shared" si="29"/>
        <v>0</v>
      </c>
      <c r="Q35" s="18">
        <f t="shared" si="30"/>
        <v>0</v>
      </c>
      <c r="R35" s="18">
        <f t="shared" si="31"/>
        <v>0</v>
      </c>
      <c r="S35" s="18">
        <f t="shared" si="32"/>
        <v>0</v>
      </c>
      <c r="T35" s="18">
        <f t="shared" si="33"/>
        <v>0</v>
      </c>
      <c r="U35" s="18">
        <f t="shared" si="34"/>
        <v>0</v>
      </c>
      <c r="V35" s="18">
        <f t="shared" si="35"/>
        <v>0</v>
      </c>
      <c r="X35" s="18">
        <f t="shared" si="11"/>
        <v>0</v>
      </c>
      <c r="AB35" s="41" t="s">
        <v>33</v>
      </c>
      <c r="AC35" s="43">
        <v>0.70723594135658641</v>
      </c>
      <c r="AD35" s="44">
        <v>-1.724203077425682</v>
      </c>
      <c r="AE35" s="44">
        <v>-0.12373777971995414</v>
      </c>
      <c r="AF35" s="44">
        <v>8.3340722825509764E-2</v>
      </c>
      <c r="AG35" s="44">
        <v>6.8973205331364293E-2</v>
      </c>
      <c r="AH35" s="44">
        <v>-8.601793080173839E-2</v>
      </c>
      <c r="AI35" s="44">
        <v>-0.17195181236132481</v>
      </c>
      <c r="AJ35" s="45">
        <v>-0.18415446806846208</v>
      </c>
      <c r="AK35" s="44">
        <v>-0.20820650466013141</v>
      </c>
      <c r="AL35" s="44">
        <v>-0.24142265701538101</v>
      </c>
      <c r="AO35" s="47">
        <f t="shared" si="37"/>
        <v>3.5361797067829319E-2</v>
      </c>
      <c r="AP35" s="47">
        <f t="shared" si="38"/>
        <v>-8.6210153871284112E-2</v>
      </c>
      <c r="AQ35" s="47">
        <f t="shared" si="39"/>
        <v>-6.1868889859977077E-3</v>
      </c>
      <c r="AR35" s="47">
        <f t="shared" si="40"/>
        <v>4.1670361412754885E-3</v>
      </c>
      <c r="AS35" s="47">
        <f t="shared" si="41"/>
        <v>3.4486602665682146E-3</v>
      </c>
      <c r="AT35" s="47">
        <f t="shared" si="42"/>
        <v>-4.3008965400869199E-3</v>
      </c>
      <c r="AU35" s="47">
        <f t="shared" si="43"/>
        <v>-8.597590618066241E-3</v>
      </c>
      <c r="AV35" s="47">
        <f t="shared" si="44"/>
        <v>-9.2077234034231049E-3</v>
      </c>
      <c r="AW35" s="47">
        <f t="shared" si="45"/>
        <v>-1.041032523300657E-2</v>
      </c>
      <c r="AX35" s="47">
        <f t="shared" si="46"/>
        <v>-1.2071132850769051E-2</v>
      </c>
    </row>
    <row r="36" spans="1:50" x14ac:dyDescent="0.25">
      <c r="A36" s="4" t="s">
        <v>10</v>
      </c>
      <c r="B36" s="6">
        <v>0.05</v>
      </c>
      <c r="C36" s="7">
        <v>4.9999999999999989E-2</v>
      </c>
      <c r="D36" s="7">
        <v>0.05</v>
      </c>
      <c r="E36" s="7">
        <v>0.05</v>
      </c>
      <c r="F36" s="7">
        <v>0.05</v>
      </c>
      <c r="G36" s="7">
        <v>0.05</v>
      </c>
      <c r="H36" s="7">
        <v>4.9999999999999996E-2</v>
      </c>
      <c r="I36" s="7">
        <v>0.05</v>
      </c>
      <c r="J36" s="7">
        <v>0.05</v>
      </c>
      <c r="K36" s="7">
        <v>0.05</v>
      </c>
      <c r="L36" s="13"/>
      <c r="M36" s="27"/>
      <c r="N36" s="18">
        <f t="shared" si="27"/>
        <v>0</v>
      </c>
      <c r="O36" s="18">
        <f t="shared" si="28"/>
        <v>0</v>
      </c>
      <c r="P36" s="18">
        <f t="shared" si="29"/>
        <v>0</v>
      </c>
      <c r="Q36" s="18">
        <f t="shared" si="30"/>
        <v>0</v>
      </c>
      <c r="R36" s="18">
        <f t="shared" si="31"/>
        <v>0</v>
      </c>
      <c r="S36" s="18">
        <f t="shared" si="32"/>
        <v>0</v>
      </c>
      <c r="T36" s="18">
        <f t="shared" si="33"/>
        <v>0</v>
      </c>
      <c r="U36" s="18">
        <f t="shared" si="34"/>
        <v>0</v>
      </c>
      <c r="V36" s="18">
        <f t="shared" si="35"/>
        <v>0</v>
      </c>
      <c r="X36" s="18">
        <f t="shared" si="11"/>
        <v>0</v>
      </c>
      <c r="AB36" s="41" t="s">
        <v>34</v>
      </c>
      <c r="AC36" s="43">
        <v>3.0060461594891105E-2</v>
      </c>
      <c r="AD36" s="44">
        <v>-1.1844895262460367</v>
      </c>
      <c r="AE36" s="44">
        <v>-1.2577962094380386</v>
      </c>
      <c r="AF36" s="44">
        <v>-1.3972624527350788</v>
      </c>
      <c r="AG36" s="44">
        <v>-1.3080502467876955</v>
      </c>
      <c r="AH36" s="44">
        <v>-1.4181167321900345</v>
      </c>
      <c r="AI36" s="44">
        <v>-1.4460968007522748</v>
      </c>
      <c r="AJ36" s="45">
        <v>-1.4126855201374169</v>
      </c>
      <c r="AK36" s="44">
        <v>-1.276251965262875</v>
      </c>
      <c r="AL36" s="44">
        <v>-1.2337165600414535</v>
      </c>
      <c r="AO36" s="47">
        <f t="shared" si="37"/>
        <v>1.5030230797445554E-3</v>
      </c>
      <c r="AP36" s="47">
        <f t="shared" si="38"/>
        <v>-5.9224476312301821E-2</v>
      </c>
      <c r="AQ36" s="47">
        <f t="shared" si="39"/>
        <v>-6.2889810471901939E-2</v>
      </c>
      <c r="AR36" s="47">
        <f t="shared" si="40"/>
        <v>-6.9863122636753941E-2</v>
      </c>
      <c r="AS36" s="47">
        <f t="shared" si="41"/>
        <v>-6.540251233938478E-2</v>
      </c>
      <c r="AT36" s="47">
        <f t="shared" si="42"/>
        <v>-7.0905836609501727E-2</v>
      </c>
      <c r="AU36" s="47">
        <f t="shared" si="43"/>
        <v>-7.2304840037613727E-2</v>
      </c>
      <c r="AV36" s="47">
        <f t="shared" si="44"/>
        <v>-7.0634276006870847E-2</v>
      </c>
      <c r="AW36" s="47">
        <f t="shared" si="45"/>
        <v>-6.3812598263143755E-2</v>
      </c>
      <c r="AX36" s="47">
        <f t="shared" si="46"/>
        <v>-6.1685828002072673E-2</v>
      </c>
    </row>
    <row r="37" spans="1:50" x14ac:dyDescent="0.25">
      <c r="A37" s="4" t="s">
        <v>11</v>
      </c>
      <c r="B37" s="6">
        <v>0.05</v>
      </c>
      <c r="C37" s="7">
        <v>0.05</v>
      </c>
      <c r="D37" s="7">
        <v>0.05</v>
      </c>
      <c r="E37" s="7">
        <v>0.05</v>
      </c>
      <c r="F37" s="7">
        <v>0.05</v>
      </c>
      <c r="G37" s="7">
        <v>0.05</v>
      </c>
      <c r="H37" s="7">
        <v>0.05</v>
      </c>
      <c r="I37" s="7">
        <v>0.05</v>
      </c>
      <c r="J37" s="7">
        <v>0.05</v>
      </c>
      <c r="K37" s="7">
        <v>0.05</v>
      </c>
      <c r="L37" s="13"/>
      <c r="M37" s="27"/>
      <c r="N37" s="18">
        <f t="shared" si="27"/>
        <v>0</v>
      </c>
      <c r="O37" s="18">
        <f t="shared" si="28"/>
        <v>0</v>
      </c>
      <c r="P37" s="18">
        <f t="shared" si="29"/>
        <v>0</v>
      </c>
      <c r="Q37" s="18">
        <f t="shared" si="30"/>
        <v>0</v>
      </c>
      <c r="R37" s="18">
        <f t="shared" si="31"/>
        <v>0</v>
      </c>
      <c r="S37" s="18">
        <f t="shared" si="32"/>
        <v>0</v>
      </c>
      <c r="T37" s="18">
        <f t="shared" si="33"/>
        <v>0</v>
      </c>
      <c r="U37" s="18">
        <f t="shared" si="34"/>
        <v>0</v>
      </c>
      <c r="V37" s="18">
        <f t="shared" si="35"/>
        <v>0</v>
      </c>
      <c r="X37" s="18">
        <f t="shared" si="11"/>
        <v>0</v>
      </c>
      <c r="AB37" s="41" t="s">
        <v>35</v>
      </c>
      <c r="AC37" s="43">
        <v>-0.37860100241639222</v>
      </c>
      <c r="AD37" s="44">
        <v>-0.11193780862956414</v>
      </c>
      <c r="AE37" s="44">
        <v>0.25010937234372937</v>
      </c>
      <c r="AF37" s="44">
        <v>0.41045671805881567</v>
      </c>
      <c r="AG37" s="44">
        <v>0.6391278001166667</v>
      </c>
      <c r="AH37" s="44">
        <v>0.68231749804828623</v>
      </c>
      <c r="AI37" s="44">
        <v>0.60182455228608023</v>
      </c>
      <c r="AJ37" s="45">
        <v>0.66702151903054441</v>
      </c>
      <c r="AK37" s="44">
        <v>0.70681736178703114</v>
      </c>
      <c r="AL37" s="44">
        <v>0.7374160496997223</v>
      </c>
      <c r="AO37" s="47">
        <f t="shared" si="37"/>
        <v>-1.8930050120819612E-2</v>
      </c>
      <c r="AP37" s="47">
        <f t="shared" si="38"/>
        <v>-5.5968904314782075E-3</v>
      </c>
      <c r="AQ37" s="47">
        <f t="shared" si="39"/>
        <v>1.2505468617186469E-2</v>
      </c>
      <c r="AR37" s="47">
        <f t="shared" si="40"/>
        <v>2.0522835902940784E-2</v>
      </c>
      <c r="AS37" s="47">
        <f t="shared" si="41"/>
        <v>3.1956390005833335E-2</v>
      </c>
      <c r="AT37" s="47">
        <f t="shared" si="42"/>
        <v>3.4115874902414314E-2</v>
      </c>
      <c r="AU37" s="47">
        <f t="shared" si="43"/>
        <v>3.0091227614304012E-2</v>
      </c>
      <c r="AV37" s="47">
        <f t="shared" si="44"/>
        <v>3.3351075951527219E-2</v>
      </c>
      <c r="AW37" s="47">
        <f t="shared" si="45"/>
        <v>3.5340868089351558E-2</v>
      </c>
      <c r="AX37" s="47">
        <f t="shared" si="46"/>
        <v>3.6870802484986115E-2</v>
      </c>
    </row>
    <row r="38" spans="1:50" x14ac:dyDescent="0.25">
      <c r="A38" s="5" t="s">
        <v>12</v>
      </c>
      <c r="B38" s="6">
        <v>0.05</v>
      </c>
      <c r="C38" s="7">
        <v>0.05</v>
      </c>
      <c r="D38" s="7">
        <v>0.05</v>
      </c>
      <c r="E38" s="7">
        <v>4.9999999999999996E-2</v>
      </c>
      <c r="F38" s="7">
        <v>0.05</v>
      </c>
      <c r="G38" s="7">
        <v>0.05</v>
      </c>
      <c r="H38" s="7">
        <v>0.05</v>
      </c>
      <c r="I38" s="7">
        <v>0.05</v>
      </c>
      <c r="J38" s="7">
        <v>0.05</v>
      </c>
      <c r="K38" s="7">
        <v>0.05</v>
      </c>
      <c r="L38" s="13"/>
      <c r="M38" s="27"/>
      <c r="N38" s="18">
        <f t="shared" si="27"/>
        <v>0</v>
      </c>
      <c r="O38" s="18">
        <f t="shared" si="28"/>
        <v>0</v>
      </c>
      <c r="P38" s="18">
        <f t="shared" si="29"/>
        <v>0</v>
      </c>
      <c r="Q38" s="18">
        <f t="shared" si="30"/>
        <v>0</v>
      </c>
      <c r="R38" s="18">
        <f t="shared" si="31"/>
        <v>0</v>
      </c>
      <c r="S38" s="18">
        <f t="shared" si="32"/>
        <v>0</v>
      </c>
      <c r="T38" s="18">
        <f t="shared" si="33"/>
        <v>0</v>
      </c>
      <c r="U38" s="18">
        <f t="shared" si="34"/>
        <v>0</v>
      </c>
      <c r="V38" s="18">
        <f t="shared" si="35"/>
        <v>0</v>
      </c>
      <c r="X38" s="18">
        <f t="shared" si="11"/>
        <v>0</v>
      </c>
      <c r="AB38" s="41" t="s">
        <v>36</v>
      </c>
      <c r="AC38" s="43">
        <v>0.90524170750629918</v>
      </c>
      <c r="AD38" s="44">
        <v>-0.69011847702216333</v>
      </c>
      <c r="AE38" s="44">
        <v>-0.49835074712009958</v>
      </c>
      <c r="AF38" s="44">
        <v>-0.65875744361950317</v>
      </c>
      <c r="AG38" s="44">
        <v>-0.45952207442387927</v>
      </c>
      <c r="AH38" s="44">
        <v>-0.50551603080799712</v>
      </c>
      <c r="AI38" s="44">
        <v>-0.23654425178854291</v>
      </c>
      <c r="AJ38" s="45">
        <v>-0.29770915617233107</v>
      </c>
      <c r="AK38" s="44">
        <v>-0.25430071802139209</v>
      </c>
      <c r="AL38" s="44">
        <v>-0.23889424806160761</v>
      </c>
      <c r="AO38" s="47">
        <f t="shared" si="37"/>
        <v>4.526208537531496E-2</v>
      </c>
      <c r="AP38" s="47">
        <f t="shared" si="38"/>
        <v>-3.4505923851108171E-2</v>
      </c>
      <c r="AQ38" s="47">
        <f t="shared" si="39"/>
        <v>-2.4917537356004979E-2</v>
      </c>
      <c r="AR38" s="47">
        <f t="shared" si="40"/>
        <v>-3.2937872180975158E-2</v>
      </c>
      <c r="AS38" s="47">
        <f t="shared" si="41"/>
        <v>-2.2976103721193963E-2</v>
      </c>
      <c r="AT38" s="47">
        <f t="shared" si="42"/>
        <v>-2.5275801540399857E-2</v>
      </c>
      <c r="AU38" s="47">
        <f t="shared" si="43"/>
        <v>-1.1827212589427146E-2</v>
      </c>
      <c r="AV38" s="47">
        <f t="shared" si="44"/>
        <v>-1.4885457808616553E-2</v>
      </c>
      <c r="AW38" s="47">
        <f t="shared" si="45"/>
        <v>-1.2715035901069606E-2</v>
      </c>
      <c r="AX38" s="47">
        <f t="shared" si="46"/>
        <v>-1.1944712403080381E-2</v>
      </c>
    </row>
    <row r="39" spans="1:50" x14ac:dyDescent="0.25">
      <c r="A39" s="5" t="s">
        <v>13</v>
      </c>
      <c r="B39" s="6">
        <v>4.9999999999999989E-2</v>
      </c>
      <c r="C39" s="7">
        <v>0.05</v>
      </c>
      <c r="D39" s="7">
        <v>0.05</v>
      </c>
      <c r="E39" s="7">
        <v>0.05</v>
      </c>
      <c r="F39" s="7">
        <v>0.05</v>
      </c>
      <c r="G39" s="7">
        <v>5.000000000000001E-2</v>
      </c>
      <c r="H39" s="7">
        <v>0.05</v>
      </c>
      <c r="I39" s="7">
        <v>0.05</v>
      </c>
      <c r="J39" s="7">
        <v>0.05</v>
      </c>
      <c r="K39" s="7">
        <v>0.05</v>
      </c>
      <c r="L39" s="13"/>
      <c r="M39" s="14"/>
      <c r="N39" s="18">
        <f t="shared" si="27"/>
        <v>0</v>
      </c>
      <c r="O39" s="18">
        <f t="shared" si="28"/>
        <v>0</v>
      </c>
      <c r="P39" s="18">
        <f t="shared" si="29"/>
        <v>0</v>
      </c>
      <c r="Q39" s="18">
        <f t="shared" si="30"/>
        <v>0</v>
      </c>
      <c r="R39" s="18">
        <f t="shared" si="31"/>
        <v>0</v>
      </c>
      <c r="S39" s="18">
        <f t="shared" si="32"/>
        <v>0</v>
      </c>
      <c r="T39" s="18">
        <f t="shared" si="33"/>
        <v>0</v>
      </c>
      <c r="U39" s="18">
        <f t="shared" si="34"/>
        <v>0</v>
      </c>
      <c r="V39" s="18">
        <f t="shared" si="35"/>
        <v>0</v>
      </c>
      <c r="X39" s="18">
        <f t="shared" si="11"/>
        <v>0</v>
      </c>
      <c r="AB39" s="40" t="s">
        <v>37</v>
      </c>
      <c r="AC39" s="46">
        <v>4.1797421037620034E-4</v>
      </c>
      <c r="AD39" s="46">
        <v>0.52608623730032067</v>
      </c>
      <c r="AE39" s="44">
        <v>0.3403255750835476</v>
      </c>
      <c r="AF39" s="44">
        <v>0.2846319429304352</v>
      </c>
      <c r="AG39" s="44">
        <v>0.22198862424667071</v>
      </c>
      <c r="AH39" s="44">
        <v>0.19820091259058847</v>
      </c>
      <c r="AI39" s="44">
        <v>0.20121664704829731</v>
      </c>
      <c r="AJ39" s="45">
        <v>0.10233538761935589</v>
      </c>
      <c r="AK39" s="44">
        <v>0.12696173149604065</v>
      </c>
      <c r="AL39" s="44">
        <v>0.10076154240448852</v>
      </c>
      <c r="AO39" s="47">
        <f t="shared" si="37"/>
        <v>2.0898710518810012E-5</v>
      </c>
      <c r="AP39" s="47">
        <f t="shared" si="38"/>
        <v>2.6304311865016035E-2</v>
      </c>
      <c r="AQ39" s="47">
        <f t="shared" si="39"/>
        <v>1.701627875417738E-2</v>
      </c>
      <c r="AR39" s="47">
        <f t="shared" si="40"/>
        <v>1.423159714652176E-2</v>
      </c>
      <c r="AS39" s="47">
        <f t="shared" si="41"/>
        <v>1.1099431212333536E-2</v>
      </c>
      <c r="AT39" s="47">
        <f t="shared" si="42"/>
        <v>9.9100456295294261E-3</v>
      </c>
      <c r="AU39" s="47">
        <f t="shared" si="43"/>
        <v>1.0060832352414867E-2</v>
      </c>
      <c r="AV39" s="47">
        <f t="shared" si="44"/>
        <v>5.1167693809677948E-3</v>
      </c>
      <c r="AW39" s="47">
        <f t="shared" si="45"/>
        <v>6.3480865748020325E-3</v>
      </c>
      <c r="AX39" s="47">
        <f t="shared" si="46"/>
        <v>5.0380771202244261E-3</v>
      </c>
    </row>
    <row r="40" spans="1:50" x14ac:dyDescent="0.25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13"/>
      <c r="M40" s="14"/>
      <c r="N40" s="18"/>
      <c r="O40" s="18"/>
      <c r="P40" s="18"/>
      <c r="Q40" s="18"/>
      <c r="R40" s="18"/>
      <c r="S40" s="18"/>
      <c r="T40" s="18"/>
      <c r="U40" s="18"/>
      <c r="V40" s="18"/>
      <c r="X40" s="18"/>
      <c r="AB40" s="40"/>
      <c r="AC40" s="46"/>
      <c r="AD40" s="46"/>
      <c r="AE40" s="44"/>
      <c r="AF40" s="44"/>
      <c r="AG40" s="44"/>
      <c r="AH40" s="44"/>
      <c r="AI40" s="44"/>
      <c r="AJ40" s="45"/>
      <c r="AK40" s="44"/>
      <c r="AL40" s="44"/>
    </row>
    <row r="41" spans="1:50" x14ac:dyDescent="0.25">
      <c r="A41" s="5" t="s">
        <v>14</v>
      </c>
      <c r="B41" s="23">
        <v>0.28416116568265209</v>
      </c>
      <c r="C41" s="23">
        <v>0.28489739759627075</v>
      </c>
      <c r="D41" s="23">
        <v>0.25040674545107655</v>
      </c>
      <c r="E41" s="23">
        <v>0.14209457649163867</v>
      </c>
      <c r="F41" s="23">
        <v>0.20287811130952688</v>
      </c>
      <c r="G41" s="23">
        <v>0.39246403130345331</v>
      </c>
      <c r="H41" s="23">
        <v>0.41100517980675777</v>
      </c>
      <c r="I41" s="23">
        <v>0.41996952785265618</v>
      </c>
      <c r="J41" s="23">
        <v>0.33919387912546756</v>
      </c>
      <c r="K41" s="24">
        <v>0.24953029214263914</v>
      </c>
      <c r="L41" s="13"/>
      <c r="M41" s="27"/>
      <c r="N41" s="18"/>
      <c r="O41" s="18"/>
      <c r="P41" s="18"/>
      <c r="Q41" s="18"/>
      <c r="R41" s="18"/>
      <c r="S41" s="18"/>
      <c r="T41" s="18"/>
      <c r="U41" s="18"/>
      <c r="V41" s="18"/>
      <c r="X41" s="18"/>
    </row>
    <row r="42" spans="1:50" x14ac:dyDescent="0.25">
      <c r="A42" s="5" t="s">
        <v>15</v>
      </c>
      <c r="B42" s="12">
        <v>-3.2304241119596101E-2</v>
      </c>
      <c r="C42" s="12">
        <v>9.3772503575936129E-3</v>
      </c>
      <c r="D42" s="12">
        <v>1.5882491363961596E-2</v>
      </c>
      <c r="E42" s="12">
        <v>3.7432764634699259E-3</v>
      </c>
      <c r="F42" s="12">
        <v>-2.9456695147709322E-3</v>
      </c>
      <c r="G42" s="12">
        <v>6.5625306555225138E-2</v>
      </c>
      <c r="H42" s="12">
        <v>1.1284951824839811E-2</v>
      </c>
      <c r="I42" s="12">
        <v>5.6141032311413401E-3</v>
      </c>
      <c r="J42" s="15">
        <v>-6.6102032230946272E-3</v>
      </c>
      <c r="K42" s="12">
        <v>5.1071833687086947E-2</v>
      </c>
      <c r="L42" s="13"/>
      <c r="M42" s="25"/>
      <c r="N42" s="49" t="s">
        <v>45</v>
      </c>
      <c r="O42" s="49" t="s">
        <v>43</v>
      </c>
      <c r="P42" s="50" t="s">
        <v>46</v>
      </c>
      <c r="Q42" s="50" t="s">
        <v>44</v>
      </c>
      <c r="R42" s="50" t="s">
        <v>26</v>
      </c>
      <c r="S42" s="50" t="s">
        <v>23</v>
      </c>
      <c r="T42" s="18"/>
      <c r="U42" s="18"/>
      <c r="V42" s="18"/>
      <c r="X42" s="18"/>
    </row>
    <row r="43" spans="1:50" x14ac:dyDescent="0.25">
      <c r="A43" s="5" t="s">
        <v>27</v>
      </c>
      <c r="B43" s="18">
        <f>B42</f>
        <v>-3.2304241119596101E-2</v>
      </c>
      <c r="C43" s="18">
        <f t="shared" ref="C43:K43" si="47">B43+C42</f>
        <v>-2.292699076200249E-2</v>
      </c>
      <c r="D43" s="18">
        <f t="shared" si="47"/>
        <v>-7.0444993980408946E-3</v>
      </c>
      <c r="E43" s="18">
        <f t="shared" si="47"/>
        <v>-3.3012229345709687E-3</v>
      </c>
      <c r="F43" s="18">
        <f t="shared" si="47"/>
        <v>-6.2468924493419009E-3</v>
      </c>
      <c r="G43" s="18">
        <f t="shared" si="47"/>
        <v>5.9378414105883237E-2</v>
      </c>
      <c r="H43" s="18">
        <f t="shared" si="47"/>
        <v>7.0663365930723046E-2</v>
      </c>
      <c r="I43" s="18">
        <f t="shared" si="47"/>
        <v>7.6277469161864384E-2</v>
      </c>
      <c r="J43" s="18">
        <f t="shared" si="47"/>
        <v>6.9667265938769762E-2</v>
      </c>
      <c r="K43" s="18">
        <f t="shared" si="47"/>
        <v>0.12073909962585672</v>
      </c>
      <c r="L43" s="13"/>
      <c r="M43" s="25"/>
      <c r="N43" s="18" t="s">
        <v>16</v>
      </c>
      <c r="O43" s="18">
        <f>AVERAGE(B42:K42)</f>
        <v>1.2073909962585672E-2</v>
      </c>
      <c r="P43" s="18">
        <f>AVERAGE(B41:K41)</f>
        <v>0.29766009067621385</v>
      </c>
      <c r="Q43" s="47">
        <f>AVERAGE(B44:K44)</f>
        <v>0.65252503859298838</v>
      </c>
      <c r="R43" s="35">
        <f>AVERAGE(B46:K46)</f>
        <v>3.9092597525271257E-2</v>
      </c>
      <c r="S43" s="18">
        <f>Z30</f>
        <v>0.10000000000000002</v>
      </c>
      <c r="T43" s="18"/>
      <c r="U43" s="18"/>
      <c r="V43" s="18"/>
      <c r="X43" s="18"/>
    </row>
    <row r="44" spans="1:50" x14ac:dyDescent="0.25">
      <c r="A44" s="3" t="s">
        <v>24</v>
      </c>
      <c r="B44" s="47">
        <f>SUM(AO30:AO39)</f>
        <v>-0.61682596727478034</v>
      </c>
      <c r="C44" s="47">
        <f t="shared" ref="C44:K44" si="48">SUM(AP30:AP39)</f>
        <v>-0.37070462082045824</v>
      </c>
      <c r="D44" s="47">
        <f t="shared" si="48"/>
        <v>-0.11159837780271292</v>
      </c>
      <c r="E44" s="47">
        <f t="shared" si="48"/>
        <v>-0.1412451946846168</v>
      </c>
      <c r="F44" s="47">
        <f t="shared" si="48"/>
        <v>-0.19860717632909564</v>
      </c>
      <c r="G44" s="47">
        <f t="shared" si="48"/>
        <v>-0.17711609471196627</v>
      </c>
      <c r="H44" s="47">
        <f t="shared" si="48"/>
        <v>3.2723665859190234</v>
      </c>
      <c r="I44" s="47">
        <f t="shared" si="48"/>
        <v>3.4146369947766995</v>
      </c>
      <c r="J44" s="47">
        <f t="shared" si="48"/>
        <v>0.7325593149394688</v>
      </c>
      <c r="K44" s="47">
        <f t="shared" si="48"/>
        <v>0.72178492191832266</v>
      </c>
      <c r="L44" s="13"/>
      <c r="M44" s="25"/>
      <c r="N44" s="18"/>
      <c r="O44" s="18"/>
      <c r="P44" s="18"/>
      <c r="Q44" s="18"/>
      <c r="R44" s="18"/>
      <c r="S44" s="18"/>
      <c r="T44" s="18"/>
      <c r="U44" s="18"/>
      <c r="V44" s="18"/>
      <c r="X44" s="18"/>
    </row>
    <row r="45" spans="1:50" x14ac:dyDescent="0.25">
      <c r="A45" s="3" t="s">
        <v>25</v>
      </c>
      <c r="B45" s="32">
        <f>B42/B41</f>
        <v>-0.11368281461680484</v>
      </c>
      <c r="C45" s="32">
        <f t="shared" ref="C45:K45" si="49">C42/C41</f>
        <v>3.2914482324904043E-2</v>
      </c>
      <c r="D45" s="32">
        <f t="shared" si="49"/>
        <v>6.3426771253111677E-2</v>
      </c>
      <c r="E45" s="32">
        <f t="shared" si="49"/>
        <v>2.6343556213703857E-2</v>
      </c>
      <c r="F45" s="32">
        <f t="shared" si="49"/>
        <v>-1.4519405251544293E-2</v>
      </c>
      <c r="G45" s="32">
        <f t="shared" si="49"/>
        <v>0.16721355671058588</v>
      </c>
      <c r="H45" s="32">
        <f t="shared" si="49"/>
        <v>2.7456957671788112E-2</v>
      </c>
      <c r="I45" s="32">
        <f t="shared" si="49"/>
        <v>1.3367882331479571E-2</v>
      </c>
      <c r="J45" s="32">
        <f t="shared" si="49"/>
        <v>-1.9487979087763899E-2</v>
      </c>
      <c r="K45" s="32">
        <f t="shared" si="49"/>
        <v>0.20467187870678533</v>
      </c>
      <c r="L45" s="13"/>
      <c r="M45" s="25"/>
      <c r="N45" s="18"/>
      <c r="O45" s="18"/>
      <c r="P45" s="18"/>
      <c r="Q45" s="18"/>
      <c r="R45" s="18"/>
      <c r="S45" s="18"/>
      <c r="T45" s="18"/>
      <c r="U45" s="18"/>
      <c r="V45" s="18"/>
      <c r="X45" s="18"/>
    </row>
    <row r="46" spans="1:50" x14ac:dyDescent="0.25">
      <c r="A46" s="3" t="s">
        <v>26</v>
      </c>
      <c r="B46" s="32">
        <f>B45*SQRT(1+(B44/3)*B45)</f>
        <v>-0.11500376095430742</v>
      </c>
      <c r="C46" s="32">
        <f t="shared" ref="C46:K46" si="50">C45*SQRT(1+(C44/3)*C45)</f>
        <v>3.2847479506547574E-2</v>
      </c>
      <c r="D46" s="32">
        <f t="shared" si="50"/>
        <v>6.3351901183017117E-2</v>
      </c>
      <c r="E46" s="32">
        <f t="shared" si="50"/>
        <v>2.6327214185302313E-2</v>
      </c>
      <c r="F46" s="32">
        <f t="shared" si="50"/>
        <v>-1.4526381742171789E-2</v>
      </c>
      <c r="G46" s="32">
        <f t="shared" si="50"/>
        <v>0.16638613753224604</v>
      </c>
      <c r="H46" s="32">
        <f t="shared" si="50"/>
        <v>2.7865088781752305E-2</v>
      </c>
      <c r="I46" s="32">
        <f t="shared" si="50"/>
        <v>1.3469197825282742E-2</v>
      </c>
      <c r="J46" s="32">
        <f t="shared" si="50"/>
        <v>-1.9441555067379098E-2</v>
      </c>
      <c r="K46" s="32">
        <f t="shared" si="50"/>
        <v>0.20965065400242278</v>
      </c>
      <c r="L46" s="13"/>
      <c r="M46" s="25"/>
      <c r="N46" s="18"/>
      <c r="O46" s="18"/>
      <c r="P46" s="18"/>
      <c r="Q46" s="18"/>
      <c r="R46" s="18"/>
      <c r="S46" s="18"/>
      <c r="T46" s="18"/>
      <c r="U46" s="18"/>
      <c r="V46" s="18"/>
      <c r="X46" s="18"/>
    </row>
    <row r="47" spans="1:50" x14ac:dyDescent="0.25">
      <c r="A47" s="5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3"/>
      <c r="M47" s="25"/>
      <c r="N47" s="18"/>
      <c r="O47" s="18"/>
      <c r="P47" s="18"/>
      <c r="Q47" s="18"/>
      <c r="R47" s="18"/>
      <c r="S47" s="18"/>
      <c r="T47" s="18"/>
      <c r="U47" s="18"/>
      <c r="V47" s="18"/>
      <c r="X47" s="18"/>
    </row>
    <row r="48" spans="1:50" x14ac:dyDescent="0.25">
      <c r="A48" s="5"/>
      <c r="L48" s="13"/>
      <c r="M48" s="25"/>
      <c r="N48" s="18"/>
      <c r="O48" s="18"/>
      <c r="P48" s="18"/>
      <c r="Q48" s="18"/>
      <c r="R48" s="18"/>
      <c r="S48" s="18"/>
      <c r="T48" s="18"/>
      <c r="U48" s="18"/>
      <c r="V48" s="18"/>
      <c r="X48" s="18"/>
    </row>
    <row r="49" spans="1:50" x14ac:dyDescent="0.25">
      <c r="A49" s="5"/>
      <c r="L49" s="13"/>
      <c r="M49" s="25"/>
      <c r="N49" s="18"/>
      <c r="O49" s="18"/>
      <c r="P49" s="18"/>
      <c r="Q49" s="18"/>
      <c r="R49" s="18"/>
      <c r="S49" s="18"/>
      <c r="T49" s="18"/>
      <c r="U49" s="18"/>
      <c r="V49" s="18"/>
      <c r="X49" s="18"/>
    </row>
    <row r="50" spans="1:50" x14ac:dyDescent="0.25">
      <c r="A50" s="5"/>
      <c r="L50" s="13"/>
      <c r="M50" s="14"/>
      <c r="N50" s="18"/>
      <c r="O50" s="18"/>
      <c r="P50" s="18"/>
      <c r="Q50" s="18"/>
      <c r="R50" s="18"/>
      <c r="S50" s="18"/>
      <c r="T50" s="18"/>
      <c r="U50" s="18"/>
      <c r="V50" s="18"/>
      <c r="X50" s="18"/>
    </row>
    <row r="51" spans="1:50" x14ac:dyDescent="0.25">
      <c r="A51" s="5"/>
      <c r="L51" s="13"/>
      <c r="M51" s="13"/>
      <c r="N51" s="18"/>
      <c r="O51" s="18"/>
      <c r="P51" s="18"/>
      <c r="Q51" s="18"/>
      <c r="R51" s="18"/>
      <c r="S51" s="18"/>
      <c r="T51" s="18"/>
      <c r="U51" s="18"/>
      <c r="V51" s="18"/>
      <c r="X51" s="18"/>
    </row>
    <row r="52" spans="1:50" x14ac:dyDescent="0.25">
      <c r="A52" s="2" t="s">
        <v>3</v>
      </c>
      <c r="L52" s="13"/>
      <c r="M52" s="13"/>
      <c r="N52" s="18"/>
      <c r="O52" s="18"/>
      <c r="P52" s="18"/>
      <c r="Q52" s="18"/>
      <c r="R52" s="18"/>
      <c r="S52" s="18"/>
      <c r="T52" s="18"/>
      <c r="U52" s="18"/>
      <c r="V52" s="18"/>
      <c r="X52" s="18"/>
    </row>
    <row r="53" spans="1:50" x14ac:dyDescent="0.25">
      <c r="A53" s="3"/>
      <c r="L53" s="13"/>
      <c r="M53" s="13"/>
      <c r="N53" s="18"/>
      <c r="O53" s="18"/>
      <c r="P53" s="18"/>
      <c r="Q53" s="18"/>
      <c r="R53" s="18"/>
      <c r="S53" s="18"/>
      <c r="T53" s="18"/>
      <c r="U53" s="18"/>
      <c r="V53" s="18"/>
      <c r="X53" s="18"/>
    </row>
    <row r="54" spans="1:50" x14ac:dyDescent="0.25">
      <c r="A54" s="3"/>
      <c r="B54" s="3">
        <v>2008</v>
      </c>
      <c r="C54" s="3">
        <f t="shared" ref="C54:K54" si="51">B54+1</f>
        <v>2009</v>
      </c>
      <c r="D54" s="3">
        <f t="shared" si="51"/>
        <v>2010</v>
      </c>
      <c r="E54" s="3">
        <f t="shared" si="51"/>
        <v>2011</v>
      </c>
      <c r="F54" s="3">
        <f t="shared" si="51"/>
        <v>2012</v>
      </c>
      <c r="G54" s="3">
        <f t="shared" si="51"/>
        <v>2013</v>
      </c>
      <c r="H54" s="3">
        <f t="shared" si="51"/>
        <v>2014</v>
      </c>
      <c r="I54" s="3">
        <f t="shared" si="51"/>
        <v>2015</v>
      </c>
      <c r="J54" s="3">
        <f t="shared" si="51"/>
        <v>2016</v>
      </c>
      <c r="K54" s="3">
        <f t="shared" si="51"/>
        <v>2017</v>
      </c>
      <c r="L54" s="13"/>
      <c r="M54" s="13"/>
      <c r="N54" s="18"/>
      <c r="O54" s="18"/>
      <c r="P54" s="18"/>
      <c r="Q54" s="18"/>
      <c r="R54" s="18"/>
      <c r="S54" s="18"/>
      <c r="T54" s="18"/>
      <c r="U54" s="18"/>
      <c r="V54" s="18"/>
      <c r="X54" s="18"/>
      <c r="AB54" s="41"/>
      <c r="AC54" s="42">
        <v>2008</v>
      </c>
      <c r="AD54" s="41">
        <v>2009</v>
      </c>
      <c r="AE54" s="41">
        <v>2010</v>
      </c>
      <c r="AF54" s="41">
        <v>2011</v>
      </c>
      <c r="AG54" s="41">
        <v>2012</v>
      </c>
      <c r="AH54" s="41">
        <v>2013</v>
      </c>
      <c r="AI54" s="41">
        <v>2014</v>
      </c>
      <c r="AJ54" s="41">
        <v>2015</v>
      </c>
      <c r="AK54" s="41">
        <v>2016</v>
      </c>
      <c r="AL54" s="41">
        <v>2017</v>
      </c>
    </row>
    <row r="55" spans="1:50" x14ac:dyDescent="0.25">
      <c r="A55" s="4" t="s">
        <v>4</v>
      </c>
      <c r="B55" s="6">
        <v>0.05</v>
      </c>
      <c r="C55" s="7">
        <v>0.31925511394957284</v>
      </c>
      <c r="D55" s="7">
        <v>0.2820406412950861</v>
      </c>
      <c r="E55" s="7">
        <v>0.2826486312198086</v>
      </c>
      <c r="F55" s="7">
        <v>0.47113165223541353</v>
      </c>
      <c r="G55" s="7">
        <v>0.44809018216243601</v>
      </c>
      <c r="H55" s="7">
        <v>0.44855815517822067</v>
      </c>
      <c r="I55" s="7">
        <v>0.44594741541237892</v>
      </c>
      <c r="J55" s="7">
        <v>0.38107912206831746</v>
      </c>
      <c r="K55" s="7">
        <v>0.36118679289640032</v>
      </c>
      <c r="L55" s="13"/>
      <c r="M55" s="13"/>
      <c r="N55" s="18">
        <f t="shared" ref="N55:N64" si="52">C55-B55</f>
        <v>0.26925511394957286</v>
      </c>
      <c r="O55" s="18">
        <f t="shared" ref="O55:O64" si="53">D55-C55</f>
        <v>-3.7214472654486741E-2</v>
      </c>
      <c r="P55" s="18">
        <f t="shared" ref="P55:P64" si="54">E55-D55</f>
        <v>6.0798992472249624E-4</v>
      </c>
      <c r="Q55" s="18">
        <f t="shared" ref="Q55:Q64" si="55">F55-E55</f>
        <v>0.18848302101560493</v>
      </c>
      <c r="R55" s="18">
        <f t="shared" ref="R55:R64" si="56">G55-F55</f>
        <v>-2.3041470072977521E-2</v>
      </c>
      <c r="S55" s="18">
        <f t="shared" ref="S55:S64" si="57">H55-G55</f>
        <v>4.6797301578466177E-4</v>
      </c>
      <c r="T55" s="18">
        <f t="shared" ref="T55:T64" si="58">I55-H55</f>
        <v>-2.6107397658417519E-3</v>
      </c>
      <c r="U55" s="18">
        <f t="shared" ref="U55:U64" si="59">J55-I55</f>
        <v>-6.4868293344061467E-2</v>
      </c>
      <c r="V55" s="18">
        <f t="shared" ref="V55:V64" si="60">K55-J55</f>
        <v>-1.9892329171917134E-2</v>
      </c>
      <c r="X55" s="18">
        <f t="shared" si="11"/>
        <v>0.31118679289640033</v>
      </c>
      <c r="Z55" s="21">
        <f>SUM(X55:X64)/10</f>
        <v>9.9999999999999964E-2</v>
      </c>
      <c r="AB55" s="41" t="s">
        <v>28</v>
      </c>
      <c r="AC55" s="43">
        <v>-0.66367433985139612</v>
      </c>
      <c r="AD55" s="44">
        <v>-0.26387857617870109</v>
      </c>
      <c r="AE55" s="44">
        <v>-9.1664242623681377E-2</v>
      </c>
      <c r="AF55" s="44">
        <v>-0.14166557402399677</v>
      </c>
      <c r="AG55" s="44">
        <v>-0.22268426391848264</v>
      </c>
      <c r="AH55" s="44">
        <v>-0.25433331919633928</v>
      </c>
      <c r="AI55" s="44">
        <v>8.5596477703722113E-2</v>
      </c>
      <c r="AJ55" s="45">
        <v>9.6014200325291142E-3</v>
      </c>
      <c r="AK55" s="44">
        <v>1.6990459547325396E-2</v>
      </c>
      <c r="AL55" s="44">
        <v>4.6361880838029529E-2</v>
      </c>
      <c r="AO55" s="47">
        <f>AC55*B55</f>
        <v>-3.3183716992569806E-2</v>
      </c>
      <c r="AP55" s="47">
        <f t="shared" ref="AP55:AX55" si="61">AD55*C55</f>
        <v>-8.4244584906782258E-2</v>
      </c>
      <c r="AQ55" s="47">
        <f t="shared" si="61"/>
        <v>-2.585304177341146E-2</v>
      </c>
      <c r="AR55" s="47">
        <f t="shared" si="61"/>
        <v>-4.0041580588851156E-2</v>
      </c>
      <c r="AS55" s="47">
        <f t="shared" si="61"/>
        <v>-0.10491360518674162</v>
      </c>
      <c r="AT55" s="47">
        <f t="shared" si="61"/>
        <v>-0.11396426332866465</v>
      </c>
      <c r="AU55" s="47">
        <f t="shared" si="61"/>
        <v>3.8394998128535286E-2</v>
      </c>
      <c r="AV55" s="47">
        <f t="shared" si="61"/>
        <v>4.2817284477949975E-3</v>
      </c>
      <c r="AW55" s="47">
        <f t="shared" si="61"/>
        <v>6.4747094078320246E-3</v>
      </c>
      <c r="AX55" s="47">
        <f t="shared" si="61"/>
        <v>1.6745299052532962E-2</v>
      </c>
    </row>
    <row r="56" spans="1:50" x14ac:dyDescent="0.25">
      <c r="A56" s="4" t="s">
        <v>5</v>
      </c>
      <c r="B56" s="6">
        <v>0.40292851309772143</v>
      </c>
      <c r="C56" s="7">
        <v>0.05</v>
      </c>
      <c r="D56" s="7">
        <v>0.17259486530291149</v>
      </c>
      <c r="E56" s="7">
        <v>0.05</v>
      </c>
      <c r="F56" s="7">
        <v>0.05</v>
      </c>
      <c r="G56" s="7">
        <v>0.05</v>
      </c>
      <c r="H56" s="7">
        <v>0.05</v>
      </c>
      <c r="I56" s="7">
        <v>0.05</v>
      </c>
      <c r="J56" s="7">
        <v>0.05</v>
      </c>
      <c r="K56" s="7">
        <v>0.05</v>
      </c>
      <c r="L56" s="13"/>
      <c r="M56" s="13"/>
      <c r="N56" s="18">
        <f t="shared" si="52"/>
        <v>-0.35292851309772144</v>
      </c>
      <c r="O56" s="18">
        <f t="shared" si="53"/>
        <v>0.12259486530291148</v>
      </c>
      <c r="P56" s="18">
        <f t="shared" si="54"/>
        <v>-0.12259486530291148</v>
      </c>
      <c r="Q56" s="18">
        <f t="shared" si="55"/>
        <v>0</v>
      </c>
      <c r="R56" s="18">
        <f t="shared" si="56"/>
        <v>0</v>
      </c>
      <c r="S56" s="18">
        <f t="shared" si="57"/>
        <v>0</v>
      </c>
      <c r="T56" s="18">
        <f t="shared" si="58"/>
        <v>0</v>
      </c>
      <c r="U56" s="18">
        <f t="shared" si="59"/>
        <v>0</v>
      </c>
      <c r="V56" s="18">
        <f t="shared" si="60"/>
        <v>0</v>
      </c>
      <c r="X56" s="18">
        <f t="shared" si="11"/>
        <v>0.35292851309772144</v>
      </c>
      <c r="Y56" s="21"/>
      <c r="AB56" s="41" t="s">
        <v>29</v>
      </c>
      <c r="AC56" s="43">
        <v>-1.1918263877767956</v>
      </c>
      <c r="AD56" s="44">
        <v>-0.75694417084163323</v>
      </c>
      <c r="AE56" s="44">
        <v>-9.4054289222240267E-2</v>
      </c>
      <c r="AF56" s="44">
        <v>-0.2332431984714054</v>
      </c>
      <c r="AG56" s="44">
        <v>-4.1341393126409689E-3</v>
      </c>
      <c r="AH56" s="44">
        <v>-3.7582583513478679E-2</v>
      </c>
      <c r="AI56" s="44">
        <v>-4.2516975151283325E-2</v>
      </c>
      <c r="AJ56" s="45">
        <v>-7.6401837354857755E-2</v>
      </c>
      <c r="AK56" s="44">
        <v>-4.2168778754450069E-2</v>
      </c>
      <c r="AL56" s="44">
        <v>-7.5725045420042034E-2</v>
      </c>
      <c r="AO56" s="47">
        <f t="shared" ref="AO56:AO64" si="62">AC56*B56</f>
        <v>-0.48022083429753259</v>
      </c>
      <c r="AP56" s="47">
        <f t="shared" ref="AP56:AP64" si="63">AD56*C56</f>
        <v>-3.7847208542081665E-2</v>
      </c>
      <c r="AQ56" s="47">
        <f t="shared" ref="AQ56:AQ64" si="64">AE56*D56</f>
        <v>-1.6233287379473639E-2</v>
      </c>
      <c r="AR56" s="47">
        <f t="shared" ref="AR56:AR64" si="65">AF56*E56</f>
        <v>-1.1662159923570271E-2</v>
      </c>
      <c r="AS56" s="47">
        <f t="shared" ref="AS56:AS64" si="66">AG56*F56</f>
        <v>-2.0670696563204847E-4</v>
      </c>
      <c r="AT56" s="47">
        <f t="shared" ref="AT56:AT64" si="67">AH56*G56</f>
        <v>-1.8791291756739339E-3</v>
      </c>
      <c r="AU56" s="47">
        <f t="shared" ref="AU56:AU64" si="68">AI56*H56</f>
        <v>-2.1258487575641664E-3</v>
      </c>
      <c r="AV56" s="47">
        <f t="shared" ref="AV56:AV64" si="69">AJ56*I56</f>
        <v>-3.8200918677428878E-3</v>
      </c>
      <c r="AW56" s="47">
        <f t="shared" ref="AW56:AW64" si="70">AK56*J56</f>
        <v>-2.1084389377225036E-3</v>
      </c>
      <c r="AX56" s="47">
        <f t="shared" ref="AX56:AX64" si="71">AL56*K56</f>
        <v>-3.7862522710021018E-3</v>
      </c>
    </row>
    <row r="57" spans="1:50" x14ac:dyDescent="0.25">
      <c r="A57" s="4" t="s">
        <v>6</v>
      </c>
      <c r="B57" s="6">
        <v>0.19707136190227831</v>
      </c>
      <c r="C57" s="7">
        <v>0.05</v>
      </c>
      <c r="D57" s="7">
        <v>0.05</v>
      </c>
      <c r="E57" s="7">
        <v>0.05</v>
      </c>
      <c r="F57" s="7">
        <v>0.05</v>
      </c>
      <c r="G57" s="7">
        <v>0.05</v>
      </c>
      <c r="H57" s="7">
        <v>0.05</v>
      </c>
      <c r="I57" s="7">
        <v>0.05</v>
      </c>
      <c r="J57" s="7">
        <v>4.9999999999999996E-2</v>
      </c>
      <c r="K57" s="7">
        <v>0.05</v>
      </c>
      <c r="L57" s="13"/>
      <c r="M57" s="13"/>
      <c r="N57" s="18">
        <f t="shared" si="52"/>
        <v>-0.14707136190227832</v>
      </c>
      <c r="O57" s="18">
        <f t="shared" si="53"/>
        <v>0</v>
      </c>
      <c r="P57" s="18">
        <f t="shared" si="54"/>
        <v>0</v>
      </c>
      <c r="Q57" s="18">
        <f t="shared" si="55"/>
        <v>0</v>
      </c>
      <c r="R57" s="18">
        <f t="shared" si="56"/>
        <v>0</v>
      </c>
      <c r="S57" s="18">
        <f t="shared" si="57"/>
        <v>0</v>
      </c>
      <c r="T57" s="18">
        <f t="shared" si="58"/>
        <v>0</v>
      </c>
      <c r="U57" s="18">
        <f t="shared" si="59"/>
        <v>0</v>
      </c>
      <c r="V57" s="18">
        <f t="shared" si="60"/>
        <v>0</v>
      </c>
      <c r="X57" s="18">
        <f t="shared" si="11"/>
        <v>0.14707136190227832</v>
      </c>
      <c r="AB57" s="41" t="s">
        <v>30</v>
      </c>
      <c r="AC57" s="43">
        <v>-0.15789006402433267</v>
      </c>
      <c r="AD57" s="44">
        <v>0.29003001072605722</v>
      </c>
      <c r="AE57" s="44">
        <v>0.22320537052454026</v>
      </c>
      <c r="AF57" s="44">
        <v>-5.894737637268354E-2</v>
      </c>
      <c r="AG57" s="44">
        <v>8.0033443196195514E-2</v>
      </c>
      <c r="AH57" s="44">
        <v>0.11850372025504534</v>
      </c>
      <c r="AI57" s="44">
        <v>6.0283811368684939</v>
      </c>
      <c r="AJ57" s="45">
        <v>6.2017653671181057</v>
      </c>
      <c r="AK57" s="44">
        <v>6.3192299001939745</v>
      </c>
      <c r="AL57" s="44">
        <v>6.1746909259778908</v>
      </c>
      <c r="AO57" s="47">
        <f t="shared" si="62"/>
        <v>-3.1115609948113156E-2</v>
      </c>
      <c r="AP57" s="47">
        <f t="shared" si="63"/>
        <v>1.4501500536302862E-2</v>
      </c>
      <c r="AQ57" s="47">
        <f t="shared" si="64"/>
        <v>1.1160268526227014E-2</v>
      </c>
      <c r="AR57" s="47">
        <f t="shared" si="65"/>
        <v>-2.9473688186341771E-3</v>
      </c>
      <c r="AS57" s="47">
        <f t="shared" si="66"/>
        <v>4.001672159809776E-3</v>
      </c>
      <c r="AT57" s="47">
        <f t="shared" si="67"/>
        <v>5.9251860127522669E-3</v>
      </c>
      <c r="AU57" s="47">
        <f t="shared" si="68"/>
        <v>0.30141905684342474</v>
      </c>
      <c r="AV57" s="47">
        <f t="shared" si="69"/>
        <v>0.31008826835590531</v>
      </c>
      <c r="AW57" s="47">
        <f t="shared" si="70"/>
        <v>0.31596149500969872</v>
      </c>
      <c r="AX57" s="47">
        <f t="shared" si="71"/>
        <v>0.30873454629889457</v>
      </c>
    </row>
    <row r="58" spans="1:50" x14ac:dyDescent="0.25">
      <c r="A58" s="4" t="s">
        <v>7</v>
      </c>
      <c r="B58" s="6">
        <v>0.05</v>
      </c>
      <c r="C58" s="7">
        <v>0.05</v>
      </c>
      <c r="D58" s="7">
        <v>0.05</v>
      </c>
      <c r="E58" s="7">
        <v>8.1345138878197512E-2</v>
      </c>
      <c r="F58" s="7">
        <v>9.2079781052967588E-2</v>
      </c>
      <c r="G58" s="7">
        <v>0.05</v>
      </c>
      <c r="H58" s="7">
        <v>0.05</v>
      </c>
      <c r="I58" s="7">
        <v>0.12723055391591814</v>
      </c>
      <c r="J58" s="7">
        <v>0.1864411783913916</v>
      </c>
      <c r="K58" s="7">
        <v>0.17590182751269728</v>
      </c>
      <c r="L58" s="13"/>
      <c r="M58" s="13"/>
      <c r="N58" s="18">
        <f t="shared" si="52"/>
        <v>0</v>
      </c>
      <c r="O58" s="18">
        <f t="shared" si="53"/>
        <v>0</v>
      </c>
      <c r="P58" s="18">
        <f t="shared" si="54"/>
        <v>3.1345138878197509E-2</v>
      </c>
      <c r="Q58" s="18">
        <f t="shared" si="55"/>
        <v>1.0734642174770076E-2</v>
      </c>
      <c r="R58" s="18">
        <f t="shared" si="56"/>
        <v>-4.2079781052967585E-2</v>
      </c>
      <c r="S58" s="18">
        <f t="shared" si="57"/>
        <v>0</v>
      </c>
      <c r="T58" s="18">
        <f t="shared" si="58"/>
        <v>7.723055391591814E-2</v>
      </c>
      <c r="U58" s="18">
        <f t="shared" si="59"/>
        <v>5.9210624475473456E-2</v>
      </c>
      <c r="V58" s="18">
        <f t="shared" si="60"/>
        <v>-1.0539350878694315E-2</v>
      </c>
      <c r="X58" s="18">
        <f t="shared" si="11"/>
        <v>0.12590182751269727</v>
      </c>
      <c r="AB58" s="41" t="s">
        <v>31</v>
      </c>
      <c r="AC58" s="43">
        <v>-0.92049095114507673</v>
      </c>
      <c r="AD58" s="44">
        <v>-0.99505560441278462</v>
      </c>
      <c r="AE58" s="44">
        <v>-0.75488360306648494</v>
      </c>
      <c r="AF58" s="44">
        <v>-0.37250255733416804</v>
      </c>
      <c r="AG58" s="44">
        <v>-0.32724555965857943</v>
      </c>
      <c r="AH58" s="44">
        <v>-0.28141591629585971</v>
      </c>
      <c r="AI58" s="44">
        <v>-0.31986749921291041</v>
      </c>
      <c r="AJ58" s="45">
        <v>0.81882587832712339</v>
      </c>
      <c r="AK58" s="44">
        <v>0.80183340369258704</v>
      </c>
      <c r="AL58" s="44">
        <v>0.79659629737480564</v>
      </c>
      <c r="AO58" s="47">
        <f t="shared" si="62"/>
        <v>-4.6024547557253839E-2</v>
      </c>
      <c r="AP58" s="47">
        <f t="shared" si="63"/>
        <v>-4.9752780220639233E-2</v>
      </c>
      <c r="AQ58" s="47">
        <f t="shared" si="64"/>
        <v>-3.7744180153324251E-2</v>
      </c>
      <c r="AR58" s="47">
        <f t="shared" si="65"/>
        <v>-3.030127225883163E-2</v>
      </c>
      <c r="AS58" s="47">
        <f t="shared" si="66"/>
        <v>-3.0132699483917835E-2</v>
      </c>
      <c r="AT58" s="47">
        <f t="shared" si="67"/>
        <v>-1.4070795814792987E-2</v>
      </c>
      <c r="AU58" s="47">
        <f t="shared" si="68"/>
        <v>-1.5993374960645523E-2</v>
      </c>
      <c r="AV58" s="47">
        <f t="shared" si="69"/>
        <v>0.1041796700602481</v>
      </c>
      <c r="AW58" s="47">
        <f t="shared" si="70"/>
        <v>0.14949476465802633</v>
      </c>
      <c r="AX58" s="47">
        <f t="shared" si="71"/>
        <v>0.14012274449807638</v>
      </c>
    </row>
    <row r="59" spans="1:50" x14ac:dyDescent="0.25">
      <c r="A59" s="4" t="s">
        <v>8</v>
      </c>
      <c r="B59" s="6">
        <v>0.05</v>
      </c>
      <c r="C59" s="7">
        <v>5.9372047349792775E-2</v>
      </c>
      <c r="D59" s="7">
        <v>0.05</v>
      </c>
      <c r="E59" s="7">
        <v>0.05</v>
      </c>
      <c r="F59" s="7">
        <v>0.05</v>
      </c>
      <c r="G59" s="7">
        <v>0.05</v>
      </c>
      <c r="H59" s="7">
        <v>0.05</v>
      </c>
      <c r="I59" s="7">
        <v>0.05</v>
      </c>
      <c r="J59" s="7">
        <v>0.05</v>
      </c>
      <c r="K59" s="7">
        <v>0.05</v>
      </c>
      <c r="L59" s="13"/>
      <c r="M59" s="13"/>
      <c r="N59" s="18">
        <f t="shared" si="52"/>
        <v>9.3720473497927725E-3</v>
      </c>
      <c r="O59" s="18">
        <f t="shared" si="53"/>
        <v>-9.3720473497927725E-3</v>
      </c>
      <c r="P59" s="18">
        <f t="shared" si="54"/>
        <v>0</v>
      </c>
      <c r="Q59" s="18">
        <f t="shared" si="55"/>
        <v>0</v>
      </c>
      <c r="R59" s="18">
        <f t="shared" si="56"/>
        <v>0</v>
      </c>
      <c r="S59" s="18">
        <f t="shared" si="57"/>
        <v>0</v>
      </c>
      <c r="T59" s="18">
        <f t="shared" si="58"/>
        <v>0</v>
      </c>
      <c r="U59" s="18">
        <f t="shared" si="59"/>
        <v>0</v>
      </c>
      <c r="V59" s="18">
        <f t="shared" si="60"/>
        <v>0</v>
      </c>
      <c r="X59" s="18">
        <f t="shared" si="11"/>
        <v>0</v>
      </c>
      <c r="AB59" s="41" t="s">
        <v>32</v>
      </c>
      <c r="AC59" s="36">
        <v>1.2512711928181879</v>
      </c>
      <c r="AD59" s="36">
        <v>0.13520433810803398</v>
      </c>
      <c r="AE59" s="36">
        <v>0.69152142342123657</v>
      </c>
      <c r="AF59" s="36">
        <v>0.67570107365179466</v>
      </c>
      <c r="AG59" s="36">
        <v>0.61182528018753179</v>
      </c>
      <c r="AH59" s="36">
        <v>0.58497164848981908</v>
      </c>
      <c r="AI59" s="36">
        <v>0.46348043541416528</v>
      </c>
      <c r="AJ59" s="39">
        <v>0.44648936700249769</v>
      </c>
      <c r="AK59" s="36">
        <v>0.4419477160129649</v>
      </c>
      <c r="AL59" s="36">
        <v>0.40366727886194836</v>
      </c>
      <c r="AO59" s="47">
        <f t="shared" si="62"/>
        <v>6.25635596409094E-2</v>
      </c>
      <c r="AP59" s="47">
        <f t="shared" si="63"/>
        <v>8.0273583640475855E-3</v>
      </c>
      <c r="AQ59" s="47">
        <f t="shared" si="64"/>
        <v>3.4576071171061831E-2</v>
      </c>
      <c r="AR59" s="47">
        <f t="shared" si="65"/>
        <v>3.3785053682589737E-2</v>
      </c>
      <c r="AS59" s="47">
        <f t="shared" si="66"/>
        <v>3.059126400937659E-2</v>
      </c>
      <c r="AT59" s="47">
        <f t="shared" si="67"/>
        <v>2.9248582424490955E-2</v>
      </c>
      <c r="AU59" s="47">
        <f t="shared" si="68"/>
        <v>2.3174021770708264E-2</v>
      </c>
      <c r="AV59" s="47">
        <f t="shared" si="69"/>
        <v>2.2324468350124888E-2</v>
      </c>
      <c r="AW59" s="47">
        <f t="shared" si="70"/>
        <v>2.2097385800648246E-2</v>
      </c>
      <c r="AX59" s="47">
        <f t="shared" si="71"/>
        <v>2.0183363943097419E-2</v>
      </c>
    </row>
    <row r="60" spans="1:50" x14ac:dyDescent="0.25">
      <c r="A60" s="4" t="s">
        <v>9</v>
      </c>
      <c r="B60" s="6">
        <v>0.05</v>
      </c>
      <c r="C60" s="7">
        <v>0.05</v>
      </c>
      <c r="D60" s="7">
        <v>0.05</v>
      </c>
      <c r="E60" s="7">
        <v>0.05</v>
      </c>
      <c r="F60" s="7">
        <v>0.05</v>
      </c>
      <c r="G60" s="7">
        <v>0.05</v>
      </c>
      <c r="H60" s="7">
        <v>0.05</v>
      </c>
      <c r="I60" s="7">
        <v>0.05</v>
      </c>
      <c r="J60" s="7">
        <v>0.05</v>
      </c>
      <c r="K60" s="7">
        <v>0.05</v>
      </c>
      <c r="N60" s="18">
        <f t="shared" si="52"/>
        <v>0</v>
      </c>
      <c r="O60" s="18">
        <f t="shared" si="53"/>
        <v>0</v>
      </c>
      <c r="P60" s="18">
        <f t="shared" si="54"/>
        <v>0</v>
      </c>
      <c r="Q60" s="18">
        <f t="shared" si="55"/>
        <v>0</v>
      </c>
      <c r="R60" s="18">
        <f t="shared" si="56"/>
        <v>0</v>
      </c>
      <c r="S60" s="18">
        <f t="shared" si="57"/>
        <v>0</v>
      </c>
      <c r="T60" s="18">
        <f t="shared" si="58"/>
        <v>0</v>
      </c>
      <c r="U60" s="18">
        <f t="shared" si="59"/>
        <v>0</v>
      </c>
      <c r="V60" s="18">
        <f t="shared" si="60"/>
        <v>0</v>
      </c>
      <c r="X60" s="18">
        <f t="shared" si="11"/>
        <v>0</v>
      </c>
      <c r="AB60" s="41" t="s">
        <v>33</v>
      </c>
      <c r="AC60" s="43">
        <v>0.70723594135658641</v>
      </c>
      <c r="AD60" s="44">
        <v>-1.724203077425682</v>
      </c>
      <c r="AE60" s="44">
        <v>-0.12373777971995414</v>
      </c>
      <c r="AF60" s="44">
        <v>8.3340722825509764E-2</v>
      </c>
      <c r="AG60" s="44">
        <v>6.8973205331364293E-2</v>
      </c>
      <c r="AH60" s="44">
        <v>-8.601793080173839E-2</v>
      </c>
      <c r="AI60" s="44">
        <v>-0.17195181236132481</v>
      </c>
      <c r="AJ60" s="45">
        <v>-0.18415446806846208</v>
      </c>
      <c r="AK60" s="44">
        <v>-0.20820650466013141</v>
      </c>
      <c r="AL60" s="44">
        <v>-0.24142265701538101</v>
      </c>
      <c r="AO60" s="47">
        <f t="shared" si="62"/>
        <v>3.5361797067829319E-2</v>
      </c>
      <c r="AP60" s="47">
        <f t="shared" si="63"/>
        <v>-8.6210153871284112E-2</v>
      </c>
      <c r="AQ60" s="47">
        <f t="shared" si="64"/>
        <v>-6.1868889859977077E-3</v>
      </c>
      <c r="AR60" s="47">
        <f t="shared" si="65"/>
        <v>4.1670361412754885E-3</v>
      </c>
      <c r="AS60" s="47">
        <f t="shared" si="66"/>
        <v>3.4486602665682146E-3</v>
      </c>
      <c r="AT60" s="47">
        <f t="shared" si="67"/>
        <v>-4.3008965400869199E-3</v>
      </c>
      <c r="AU60" s="47">
        <f t="shared" si="68"/>
        <v>-8.597590618066241E-3</v>
      </c>
      <c r="AV60" s="47">
        <f t="shared" si="69"/>
        <v>-9.2077234034231049E-3</v>
      </c>
      <c r="AW60" s="47">
        <f t="shared" si="70"/>
        <v>-1.041032523300657E-2</v>
      </c>
      <c r="AX60" s="47">
        <f t="shared" si="71"/>
        <v>-1.2071132850769051E-2</v>
      </c>
    </row>
    <row r="61" spans="1:50" x14ac:dyDescent="0.25">
      <c r="A61" s="4" t="s">
        <v>10</v>
      </c>
      <c r="B61" s="6">
        <v>0.05</v>
      </c>
      <c r="C61" s="7">
        <v>0.05</v>
      </c>
      <c r="D61" s="7">
        <v>0.05</v>
      </c>
      <c r="E61" s="7">
        <v>8.3264536399097352E-2</v>
      </c>
      <c r="F61" s="7">
        <v>0.05</v>
      </c>
      <c r="G61" s="7">
        <v>0.05</v>
      </c>
      <c r="H61" s="7">
        <v>0.15065510927633199</v>
      </c>
      <c r="I61" s="7">
        <v>0.05</v>
      </c>
      <c r="J61" s="7">
        <v>8.2479699509887386E-2</v>
      </c>
      <c r="K61" s="7">
        <v>8.4079081876053702E-2</v>
      </c>
      <c r="N61" s="18">
        <f t="shared" si="52"/>
        <v>0</v>
      </c>
      <c r="O61" s="18">
        <f t="shared" si="53"/>
        <v>0</v>
      </c>
      <c r="P61" s="18">
        <f t="shared" si="54"/>
        <v>3.326453639909735E-2</v>
      </c>
      <c r="Q61" s="18">
        <f t="shared" si="55"/>
        <v>-3.326453639909735E-2</v>
      </c>
      <c r="R61" s="18">
        <f t="shared" si="56"/>
        <v>0</v>
      </c>
      <c r="S61" s="18">
        <f t="shared" si="57"/>
        <v>0.10065510927633199</v>
      </c>
      <c r="T61" s="18">
        <f t="shared" si="58"/>
        <v>-0.10065510927633199</v>
      </c>
      <c r="U61" s="18">
        <f t="shared" si="59"/>
        <v>3.2479699509887383E-2</v>
      </c>
      <c r="V61" s="18">
        <f t="shared" si="60"/>
        <v>1.5993823661663159E-3</v>
      </c>
      <c r="X61" s="18">
        <f t="shared" si="11"/>
        <v>3.4079081876053699E-2</v>
      </c>
      <c r="AB61" s="41" t="s">
        <v>34</v>
      </c>
      <c r="AC61" s="43">
        <v>3.0060461594891105E-2</v>
      </c>
      <c r="AD61" s="44">
        <v>-1.1844895262460367</v>
      </c>
      <c r="AE61" s="44">
        <v>-1.2577962094380386</v>
      </c>
      <c r="AF61" s="44">
        <v>-1.3972624527350788</v>
      </c>
      <c r="AG61" s="44">
        <v>-1.3080502467876955</v>
      </c>
      <c r="AH61" s="44">
        <v>-1.4181167321900345</v>
      </c>
      <c r="AI61" s="44">
        <v>-1.4460968007522748</v>
      </c>
      <c r="AJ61" s="45">
        <v>-1.4126855201374169</v>
      </c>
      <c r="AK61" s="44">
        <v>-1.276251965262875</v>
      </c>
      <c r="AL61" s="44">
        <v>-1.2337165600414535</v>
      </c>
      <c r="AO61" s="47">
        <f t="shared" si="62"/>
        <v>1.5030230797445554E-3</v>
      </c>
      <c r="AP61" s="47">
        <f t="shared" si="63"/>
        <v>-5.9224476312301835E-2</v>
      </c>
      <c r="AQ61" s="47">
        <f t="shared" si="64"/>
        <v>-6.2889810471901939E-2</v>
      </c>
      <c r="AR61" s="47">
        <f t="shared" si="65"/>
        <v>-0.11634241035485202</v>
      </c>
      <c r="AS61" s="47">
        <f t="shared" si="66"/>
        <v>-6.540251233938478E-2</v>
      </c>
      <c r="AT61" s="47">
        <f t="shared" si="67"/>
        <v>-7.0905836609501727E-2</v>
      </c>
      <c r="AU61" s="47">
        <f t="shared" si="68"/>
        <v>-0.21786187154148806</v>
      </c>
      <c r="AV61" s="47">
        <f t="shared" si="69"/>
        <v>-7.0634276006870847E-2</v>
      </c>
      <c r="AW61" s="47">
        <f t="shared" si="70"/>
        <v>-0.10526487859378517</v>
      </c>
      <c r="AX61" s="47">
        <f t="shared" si="71"/>
        <v>-0.10372975566356869</v>
      </c>
    </row>
    <row r="62" spans="1:50" x14ac:dyDescent="0.25">
      <c r="A62" s="4" t="s">
        <v>11</v>
      </c>
      <c r="B62" s="6">
        <v>0.05</v>
      </c>
      <c r="C62" s="7">
        <v>0.05</v>
      </c>
      <c r="D62" s="7">
        <v>0.05</v>
      </c>
      <c r="E62" s="7">
        <v>0.05</v>
      </c>
      <c r="F62" s="7">
        <v>0.05</v>
      </c>
      <c r="G62" s="7">
        <v>0.15190981783757393</v>
      </c>
      <c r="H62" s="7">
        <v>0.05</v>
      </c>
      <c r="I62" s="7">
        <v>0.05</v>
      </c>
      <c r="J62" s="7">
        <v>0.05</v>
      </c>
      <c r="K62" s="7">
        <v>7.8832297714848565E-2</v>
      </c>
      <c r="N62" s="18">
        <f t="shared" si="52"/>
        <v>0</v>
      </c>
      <c r="O62" s="18">
        <f t="shared" si="53"/>
        <v>0</v>
      </c>
      <c r="P62" s="18">
        <f t="shared" si="54"/>
        <v>0</v>
      </c>
      <c r="Q62" s="18">
        <f t="shared" si="55"/>
        <v>0</v>
      </c>
      <c r="R62" s="18">
        <f t="shared" si="56"/>
        <v>0.10190981783757393</v>
      </c>
      <c r="S62" s="18">
        <f t="shared" si="57"/>
        <v>-0.10190981783757393</v>
      </c>
      <c r="T62" s="18">
        <f t="shared" si="58"/>
        <v>0</v>
      </c>
      <c r="U62" s="18">
        <f t="shared" si="59"/>
        <v>0</v>
      </c>
      <c r="V62" s="18">
        <f t="shared" si="60"/>
        <v>2.8832297714848562E-2</v>
      </c>
      <c r="X62" s="18">
        <f t="shared" si="11"/>
        <v>2.8832297714848562E-2</v>
      </c>
      <c r="AB62" s="41" t="s">
        <v>35</v>
      </c>
      <c r="AC62" s="43">
        <v>-0.37860100241639222</v>
      </c>
      <c r="AD62" s="44">
        <v>-0.11193780862956414</v>
      </c>
      <c r="AE62" s="44">
        <v>0.25010937234372937</v>
      </c>
      <c r="AF62" s="44">
        <v>0.41045671805881567</v>
      </c>
      <c r="AG62" s="44">
        <v>0.6391278001166667</v>
      </c>
      <c r="AH62" s="44">
        <v>0.68231749804828623</v>
      </c>
      <c r="AI62" s="44">
        <v>0.60182455228608023</v>
      </c>
      <c r="AJ62" s="45">
        <v>0.66702151903054441</v>
      </c>
      <c r="AK62" s="44">
        <v>0.70681736178703114</v>
      </c>
      <c r="AL62" s="44">
        <v>0.7374160496997223</v>
      </c>
      <c r="AO62" s="47">
        <f t="shared" si="62"/>
        <v>-1.8930050120819612E-2</v>
      </c>
      <c r="AP62" s="47">
        <f t="shared" si="63"/>
        <v>-5.5968904314782075E-3</v>
      </c>
      <c r="AQ62" s="47">
        <f t="shared" si="64"/>
        <v>1.2505468617186469E-2</v>
      </c>
      <c r="AR62" s="47">
        <f t="shared" si="65"/>
        <v>2.0522835902940784E-2</v>
      </c>
      <c r="AS62" s="47">
        <f t="shared" si="66"/>
        <v>3.1956390005833335E-2</v>
      </c>
      <c r="AT62" s="47">
        <f t="shared" si="67"/>
        <v>0.10365072683590437</v>
      </c>
      <c r="AU62" s="47">
        <f t="shared" si="68"/>
        <v>3.0091227614304012E-2</v>
      </c>
      <c r="AV62" s="47">
        <f t="shared" si="69"/>
        <v>3.3351075951527219E-2</v>
      </c>
      <c r="AW62" s="47">
        <f t="shared" si="70"/>
        <v>3.5340868089351558E-2</v>
      </c>
      <c r="AX62" s="47">
        <f t="shared" si="71"/>
        <v>5.8132201569636076E-2</v>
      </c>
    </row>
    <row r="63" spans="1:50" x14ac:dyDescent="0.25">
      <c r="A63" s="5" t="s">
        <v>12</v>
      </c>
      <c r="B63" s="6">
        <v>0.05</v>
      </c>
      <c r="C63" s="7">
        <v>0.05</v>
      </c>
      <c r="D63" s="7">
        <v>0.05</v>
      </c>
      <c r="E63" s="7">
        <v>7.4773158431047357E-2</v>
      </c>
      <c r="F63" s="7">
        <v>0.05</v>
      </c>
      <c r="G63" s="7">
        <v>0.05</v>
      </c>
      <c r="H63" s="7">
        <v>0.05</v>
      </c>
      <c r="I63" s="7">
        <v>0.05</v>
      </c>
      <c r="J63" s="7">
        <v>0.05</v>
      </c>
      <c r="K63" s="7">
        <v>0.05</v>
      </c>
      <c r="N63" s="18">
        <f t="shared" si="52"/>
        <v>0</v>
      </c>
      <c r="O63" s="18">
        <f t="shared" si="53"/>
        <v>0</v>
      </c>
      <c r="P63" s="18">
        <f t="shared" si="54"/>
        <v>2.4773158431047354E-2</v>
      </c>
      <c r="Q63" s="18">
        <f t="shared" si="55"/>
        <v>-2.4773158431047354E-2</v>
      </c>
      <c r="R63" s="18">
        <f t="shared" si="56"/>
        <v>0</v>
      </c>
      <c r="S63" s="18">
        <f t="shared" si="57"/>
        <v>0</v>
      </c>
      <c r="T63" s="18">
        <f t="shared" si="58"/>
        <v>0</v>
      </c>
      <c r="U63" s="18">
        <f t="shared" si="59"/>
        <v>0</v>
      </c>
      <c r="V63" s="18">
        <f t="shared" si="60"/>
        <v>0</v>
      </c>
      <c r="X63" s="18">
        <f t="shared" si="11"/>
        <v>0</v>
      </c>
      <c r="AB63" s="41" t="s">
        <v>36</v>
      </c>
      <c r="AC63" s="43">
        <v>0.90524170750629918</v>
      </c>
      <c r="AD63" s="44">
        <v>-0.69011847702216333</v>
      </c>
      <c r="AE63" s="44">
        <v>-0.49835074712009958</v>
      </c>
      <c r="AF63" s="44">
        <v>-0.65875744361950317</v>
      </c>
      <c r="AG63" s="44">
        <v>-0.45952207442387927</v>
      </c>
      <c r="AH63" s="44">
        <v>-0.50551603080799712</v>
      </c>
      <c r="AI63" s="44">
        <v>-0.23654425178854291</v>
      </c>
      <c r="AJ63" s="45">
        <v>-0.29770915617233107</v>
      </c>
      <c r="AK63" s="44">
        <v>-0.25430071802139209</v>
      </c>
      <c r="AL63" s="44">
        <v>-0.23889424806160761</v>
      </c>
      <c r="AO63" s="47">
        <f t="shared" si="62"/>
        <v>4.526208537531496E-2</v>
      </c>
      <c r="AP63" s="47">
        <f t="shared" si="63"/>
        <v>-3.4505923851108171E-2</v>
      </c>
      <c r="AQ63" s="47">
        <f t="shared" si="64"/>
        <v>-2.4917537356004979E-2</v>
      </c>
      <c r="AR63" s="47">
        <f t="shared" si="65"/>
        <v>-4.9257374699392856E-2</v>
      </c>
      <c r="AS63" s="47">
        <f t="shared" si="66"/>
        <v>-2.2976103721193963E-2</v>
      </c>
      <c r="AT63" s="47">
        <f t="shared" si="67"/>
        <v>-2.5275801540399857E-2</v>
      </c>
      <c r="AU63" s="47">
        <f t="shared" si="68"/>
        <v>-1.1827212589427146E-2</v>
      </c>
      <c r="AV63" s="47">
        <f t="shared" si="69"/>
        <v>-1.4885457808616553E-2</v>
      </c>
      <c r="AW63" s="47">
        <f t="shared" si="70"/>
        <v>-1.2715035901069606E-2</v>
      </c>
      <c r="AX63" s="47">
        <f t="shared" si="71"/>
        <v>-1.1944712403080381E-2</v>
      </c>
    </row>
    <row r="64" spans="1:50" x14ac:dyDescent="0.25">
      <c r="A64" s="5" t="s">
        <v>13</v>
      </c>
      <c r="B64" s="6">
        <v>5.0000124999999999E-2</v>
      </c>
      <c r="C64" s="7">
        <v>0.27137283870063439</v>
      </c>
      <c r="D64" s="7">
        <v>0.19536449340200218</v>
      </c>
      <c r="E64" s="7">
        <v>0.22796853508307427</v>
      </c>
      <c r="F64" s="7">
        <v>8.6788566708379478E-2</v>
      </c>
      <c r="G64" s="7">
        <v>5.000000000000001E-2</v>
      </c>
      <c r="H64" s="7">
        <v>5.0786735537552044E-2</v>
      </c>
      <c r="I64" s="7">
        <v>7.6822030665757782E-2</v>
      </c>
      <c r="J64" s="7">
        <v>0.05</v>
      </c>
      <c r="K64" s="7">
        <v>0.05</v>
      </c>
      <c r="N64" s="18">
        <f t="shared" si="52"/>
        <v>0.22137271370063438</v>
      </c>
      <c r="O64" s="18">
        <f t="shared" si="53"/>
        <v>-7.6008345298632207E-2</v>
      </c>
      <c r="P64" s="18">
        <f t="shared" si="54"/>
        <v>3.2604041681072088E-2</v>
      </c>
      <c r="Q64" s="18">
        <f t="shared" si="55"/>
        <v>-0.14117996837469479</v>
      </c>
      <c r="R64" s="18">
        <f t="shared" si="56"/>
        <v>-3.6788566708379468E-2</v>
      </c>
      <c r="S64" s="18">
        <f t="shared" si="57"/>
        <v>7.8673553755203435E-4</v>
      </c>
      <c r="T64" s="18">
        <f t="shared" si="58"/>
        <v>2.6035295128205738E-2</v>
      </c>
      <c r="U64" s="18">
        <f t="shared" si="59"/>
        <v>-2.6822030665757779E-2</v>
      </c>
      <c r="V64" s="18">
        <f t="shared" si="60"/>
        <v>0</v>
      </c>
      <c r="X64" s="18">
        <f t="shared" si="11"/>
        <v>1.2500000000359446E-7</v>
      </c>
      <c r="AB64" s="40" t="s">
        <v>37</v>
      </c>
      <c r="AC64" s="46">
        <v>4.1797421037620034E-4</v>
      </c>
      <c r="AD64" s="46">
        <v>0.52608623730032067</v>
      </c>
      <c r="AE64" s="44">
        <v>0.3403255750835476</v>
      </c>
      <c r="AF64" s="44">
        <v>0.2846319429304352</v>
      </c>
      <c r="AG64" s="44">
        <v>0.22198862424667071</v>
      </c>
      <c r="AH64" s="44">
        <v>0.19820091259058847</v>
      </c>
      <c r="AI64" s="44">
        <v>0.20121664704829731</v>
      </c>
      <c r="AJ64" s="45">
        <v>0.10233538761935589</v>
      </c>
      <c r="AK64" s="44">
        <v>0.12696173149604065</v>
      </c>
      <c r="AL64" s="44">
        <v>0.10076154240448852</v>
      </c>
      <c r="AO64" s="47">
        <f t="shared" si="62"/>
        <v>2.0898762765586315E-5</v>
      </c>
      <c r="AP64" s="47">
        <f t="shared" si="63"/>
        <v>0.1427655156175236</v>
      </c>
      <c r="AQ64" s="47">
        <f t="shared" si="64"/>
        <v>6.6487533567942333E-2</v>
      </c>
      <c r="AR64" s="47">
        <f t="shared" si="65"/>
        <v>6.4887127067700515E-2</v>
      </c>
      <c r="AS64" s="47">
        <f t="shared" si="66"/>
        <v>1.9266074523933568E-2</v>
      </c>
      <c r="AT64" s="47">
        <f t="shared" si="67"/>
        <v>9.9100456295294261E-3</v>
      </c>
      <c r="AU64" s="47">
        <f t="shared" si="68"/>
        <v>1.0219136639394827E-2</v>
      </c>
      <c r="AV64" s="47">
        <f t="shared" si="69"/>
        <v>7.8616122858863671E-3</v>
      </c>
      <c r="AW64" s="47">
        <f t="shared" si="70"/>
        <v>6.3480865748020325E-3</v>
      </c>
      <c r="AX64" s="47">
        <f t="shared" si="71"/>
        <v>5.0380771202244261E-3</v>
      </c>
    </row>
    <row r="65" spans="1:38" x14ac:dyDescent="0.25">
      <c r="A65" s="10"/>
      <c r="B65" s="9"/>
      <c r="C65" s="9"/>
      <c r="D65" s="9"/>
      <c r="E65" s="9"/>
      <c r="F65" s="9"/>
      <c r="G65" s="9"/>
      <c r="H65" s="9"/>
      <c r="I65" s="9"/>
      <c r="J65" s="9"/>
      <c r="K65" s="9"/>
      <c r="AB65" s="40"/>
      <c r="AC65" s="46"/>
      <c r="AD65" s="46"/>
      <c r="AE65" s="44"/>
      <c r="AF65" s="44"/>
      <c r="AG65" s="44"/>
      <c r="AH65" s="44"/>
      <c r="AI65" s="44"/>
      <c r="AJ65" s="45"/>
      <c r="AK65" s="44"/>
      <c r="AL65" s="44"/>
    </row>
    <row r="66" spans="1:38" x14ac:dyDescent="0.25">
      <c r="A66" s="5" t="s">
        <v>14</v>
      </c>
      <c r="B66" s="23">
        <v>0.35245263188537612</v>
      </c>
      <c r="C66" s="23">
        <v>0.27054479467750853</v>
      </c>
      <c r="D66" s="23">
        <v>0.25666642960134795</v>
      </c>
      <c r="E66" s="23">
        <v>0.15059189594032443</v>
      </c>
      <c r="F66" s="23">
        <v>0.13895664471946378</v>
      </c>
      <c r="G66" s="23">
        <v>0.36334096977253622</v>
      </c>
      <c r="H66" s="23">
        <v>0.15761552105351478</v>
      </c>
      <c r="I66" s="23">
        <v>0.22135094596420157</v>
      </c>
      <c r="J66" s="23">
        <v>0.27237550155372897</v>
      </c>
      <c r="K66" s="24">
        <v>0.19817304480613088</v>
      </c>
    </row>
    <row r="67" spans="1:38" x14ac:dyDescent="0.25">
      <c r="A67" s="5" t="s">
        <v>15</v>
      </c>
      <c r="B67" s="12">
        <v>-3.5855216186581204E-2</v>
      </c>
      <c r="C67" s="12">
        <v>8.8927781474706022E-3</v>
      </c>
      <c r="D67" s="12">
        <v>1.3756794304010771E-2</v>
      </c>
      <c r="E67" s="12">
        <v>2.4493527628244747E-3</v>
      </c>
      <c r="F67" s="12">
        <v>6.305740642244784E-3</v>
      </c>
      <c r="G67" s="12">
        <v>6.334076025653157E-2</v>
      </c>
      <c r="H67" s="12">
        <v>1.7233601027505336E-2</v>
      </c>
      <c r="I67" s="12">
        <v>1.1601380369680765E-2</v>
      </c>
      <c r="J67" s="15">
        <v>2.6672584259536539E-3</v>
      </c>
      <c r="K67" s="12">
        <v>4.5801127466565374E-2</v>
      </c>
      <c r="N67" s="49" t="s">
        <v>45</v>
      </c>
      <c r="O67" s="49" t="s">
        <v>43</v>
      </c>
      <c r="P67" s="50" t="s">
        <v>46</v>
      </c>
      <c r="Q67" s="50" t="s">
        <v>44</v>
      </c>
      <c r="R67" s="50" t="s">
        <v>26</v>
      </c>
      <c r="S67" s="50" t="s">
        <v>23</v>
      </c>
    </row>
    <row r="68" spans="1:38" x14ac:dyDescent="0.25">
      <c r="A68" s="5" t="s">
        <v>27</v>
      </c>
      <c r="B68" s="18">
        <f>B67</f>
        <v>-3.5855216186581204E-2</v>
      </c>
      <c r="C68" s="18">
        <f t="shared" ref="C68:K68" si="72">B68+C67</f>
        <v>-2.6962438039110602E-2</v>
      </c>
      <c r="D68" s="18">
        <f t="shared" si="72"/>
        <v>-1.3205643735099831E-2</v>
      </c>
      <c r="E68" s="18">
        <f t="shared" si="72"/>
        <v>-1.0756290972275356E-2</v>
      </c>
      <c r="F68" s="18">
        <f t="shared" si="72"/>
        <v>-4.4505503300305716E-3</v>
      </c>
      <c r="G68" s="18">
        <f t="shared" si="72"/>
        <v>5.8890209926501E-2</v>
      </c>
      <c r="H68" s="18">
        <f t="shared" si="72"/>
        <v>7.6123810954006332E-2</v>
      </c>
      <c r="I68" s="18">
        <f t="shared" si="72"/>
        <v>8.7725191323687099E-2</v>
      </c>
      <c r="J68" s="18">
        <f t="shared" si="72"/>
        <v>9.0392449749640752E-2</v>
      </c>
      <c r="K68" s="18">
        <f t="shared" si="72"/>
        <v>0.13619357721620612</v>
      </c>
      <c r="N68" t="s">
        <v>16</v>
      </c>
      <c r="O68" s="18">
        <f>AVERAGE(B67:K67)</f>
        <v>1.3619357721620613E-2</v>
      </c>
      <c r="P68" s="18">
        <f>AVERAGE(B66:K66)</f>
        <v>0.23820683799741332</v>
      </c>
      <c r="Q68" s="47">
        <f>AVERAGE(B69:K69)</f>
        <v>3.0390852153018576E-2</v>
      </c>
      <c r="R68" s="35">
        <f>AVERAGE(B71:K71)</f>
        <v>6.2620888284642934E-2</v>
      </c>
      <c r="S68" s="18">
        <f>Z55</f>
        <v>9.9999999999999964E-2</v>
      </c>
    </row>
    <row r="69" spans="1:38" x14ac:dyDescent="0.25">
      <c r="A69" s="3" t="s">
        <v>24</v>
      </c>
      <c r="B69" s="47">
        <f>SUM(AO55:AO64)</f>
        <v>-0.46476339498972519</v>
      </c>
      <c r="C69" s="47">
        <f t="shared" ref="C69:K69" si="73">SUM(AP55:AP64)</f>
        <v>-0.19208764361780145</v>
      </c>
      <c r="D69" s="47">
        <f t="shared" si="73"/>
        <v>-4.909540423769633E-2</v>
      </c>
      <c r="E69" s="47">
        <f t="shared" si="73"/>
        <v>-0.12719011384962559</v>
      </c>
      <c r="F69" s="47">
        <f t="shared" si="73"/>
        <v>-0.13436756673134875</v>
      </c>
      <c r="G69" s="47">
        <f t="shared" si="73"/>
        <v>-8.1662182106443063E-2</v>
      </c>
      <c r="H69" s="47">
        <f t="shared" si="73"/>
        <v>0.14689254252917602</v>
      </c>
      <c r="I69" s="47">
        <f t="shared" si="73"/>
        <v>0.38353927436483343</v>
      </c>
      <c r="J69" s="47">
        <f t="shared" si="73"/>
        <v>0.40521863087477505</v>
      </c>
      <c r="K69" s="47">
        <f t="shared" si="73"/>
        <v>0.41742437929404164</v>
      </c>
    </row>
    <row r="70" spans="1:38" x14ac:dyDescent="0.25">
      <c r="A70" s="3" t="s">
        <v>25</v>
      </c>
      <c r="B70" s="32">
        <f>B67/B66</f>
        <v>-0.10173059566836193</v>
      </c>
      <c r="C70" s="32">
        <f t="shared" ref="C70:K70" si="74">C67/C66</f>
        <v>3.2869891871587703E-2</v>
      </c>
      <c r="D70" s="32">
        <f t="shared" si="74"/>
        <v>5.3597949390489841E-2</v>
      </c>
      <c r="E70" s="32">
        <f t="shared" si="74"/>
        <v>1.6264837809035142E-2</v>
      </c>
      <c r="F70" s="32">
        <f t="shared" si="74"/>
        <v>4.5379194747939486E-2</v>
      </c>
      <c r="G70" s="32">
        <f t="shared" si="74"/>
        <v>0.17432870368619602</v>
      </c>
      <c r="H70" s="32">
        <f t="shared" si="74"/>
        <v>0.10933949215353009</v>
      </c>
      <c r="I70" s="32">
        <f t="shared" si="74"/>
        <v>5.2411704495525499E-2</v>
      </c>
      <c r="J70" s="32">
        <f t="shared" si="74"/>
        <v>9.7925782999522398E-3</v>
      </c>
      <c r="K70" s="32">
        <f t="shared" si="74"/>
        <v>0.2311168378695084</v>
      </c>
    </row>
    <row r="71" spans="1:38" x14ac:dyDescent="0.25">
      <c r="A71" s="3" t="s">
        <v>26</v>
      </c>
      <c r="B71" s="32">
        <f>B70*SQRT(1+(B69/3)*B70)</f>
        <v>-0.10252911001121941</v>
      </c>
      <c r="C71" s="32">
        <f t="shared" ref="C71:K71" si="75">C70*SQRT(1+(C69/3)*C70)</f>
        <v>3.2835284117376129E-2</v>
      </c>
      <c r="D71" s="32">
        <f t="shared" si="75"/>
        <v>5.3574437843584399E-2</v>
      </c>
      <c r="E71" s="32">
        <f t="shared" si="75"/>
        <v>1.6259228924901781E-2</v>
      </c>
      <c r="F71" s="32">
        <f t="shared" si="75"/>
        <v>4.5333054745161937E-2</v>
      </c>
      <c r="G71" s="32">
        <f t="shared" si="75"/>
        <v>0.17391458610258306</v>
      </c>
      <c r="H71" s="32">
        <f t="shared" si="75"/>
        <v>0.10963178789854977</v>
      </c>
      <c r="I71" s="32">
        <f t="shared" si="75"/>
        <v>5.2587007543387271E-2</v>
      </c>
      <c r="J71" s="32">
        <f t="shared" si="75"/>
        <v>9.7990525388336521E-3</v>
      </c>
      <c r="K71" s="32">
        <f t="shared" si="75"/>
        <v>0.23480355314327064</v>
      </c>
    </row>
  </sheetData>
  <mergeCells count="1">
    <mergeCell ref="A16:K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9"/>
  <sheetViews>
    <sheetView topLeftCell="A28" zoomScaleNormal="100" workbookViewId="0">
      <selection activeCell="A50" sqref="A50:A62"/>
    </sheetView>
  </sheetViews>
  <sheetFormatPr defaultRowHeight="15" x14ac:dyDescent="0.25"/>
  <cols>
    <col min="1" max="1" width="22.7109375" bestFit="1" customWidth="1"/>
    <col min="2" max="3" width="9.140625" bestFit="1" customWidth="1"/>
    <col min="4" max="4" width="8.7109375" bestFit="1" customWidth="1"/>
    <col min="5" max="6" width="9.140625" bestFit="1" customWidth="1"/>
    <col min="7" max="9" width="8.7109375" bestFit="1" customWidth="1"/>
    <col min="10" max="11" width="9.85546875" bestFit="1" customWidth="1"/>
    <col min="13" max="13" width="14.7109375" bestFit="1" customWidth="1"/>
    <col min="14" max="14" width="20.5703125" bestFit="1" customWidth="1"/>
  </cols>
  <sheetData>
    <row r="1" spans="1:51" x14ac:dyDescent="0.25">
      <c r="A1" s="1" t="s">
        <v>17</v>
      </c>
    </row>
    <row r="2" spans="1:51" x14ac:dyDescent="0.25">
      <c r="A2" s="3"/>
    </row>
    <row r="3" spans="1:51" x14ac:dyDescent="0.25">
      <c r="A3" s="2" t="s">
        <v>1</v>
      </c>
    </row>
    <row r="4" spans="1:51" x14ac:dyDescent="0.25">
      <c r="A4" s="3"/>
      <c r="AA4" t="s">
        <v>41</v>
      </c>
      <c r="AO4" t="s">
        <v>42</v>
      </c>
    </row>
    <row r="5" spans="1:51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AA5" s="41"/>
      <c r="AB5" s="42">
        <v>2008</v>
      </c>
      <c r="AC5" s="41">
        <v>2009</v>
      </c>
      <c r="AD5" s="41">
        <v>2010</v>
      </c>
      <c r="AE5" s="41">
        <v>2011</v>
      </c>
      <c r="AF5" s="41">
        <v>2012</v>
      </c>
      <c r="AG5" s="41">
        <v>2013</v>
      </c>
      <c r="AH5" s="41">
        <v>2014</v>
      </c>
      <c r="AI5" s="41">
        <v>2015</v>
      </c>
      <c r="AJ5" s="41">
        <v>2016</v>
      </c>
      <c r="AK5" s="41">
        <v>2017</v>
      </c>
    </row>
    <row r="6" spans="1:51" x14ac:dyDescent="0.25">
      <c r="A6" s="4" t="s">
        <v>4</v>
      </c>
      <c r="B6" s="6">
        <v>0</v>
      </c>
      <c r="C6" s="7">
        <v>0.15546879012724207</v>
      </c>
      <c r="D6" s="7">
        <v>0.25000099999999997</v>
      </c>
      <c r="E6" s="7">
        <v>0.1617280710956181</v>
      </c>
      <c r="F6" s="7">
        <v>0.18658753924927268</v>
      </c>
      <c r="G6" s="7">
        <v>0.20466576734687233</v>
      </c>
      <c r="H6" s="7">
        <v>0.13654102121559822</v>
      </c>
      <c r="I6" s="7">
        <v>0.13289962901845886</v>
      </c>
      <c r="J6" s="7">
        <v>0.13494503485008932</v>
      </c>
      <c r="K6" s="7">
        <v>0.14346281683749271</v>
      </c>
      <c r="M6" s="18">
        <f t="shared" ref="M6:M15" si="1">C6-B6</f>
        <v>0.15546879012724207</v>
      </c>
      <c r="N6" s="18">
        <f t="shared" ref="N6:N15" si="2">D6-C6</f>
        <v>9.45322098727579E-2</v>
      </c>
      <c r="O6" s="18">
        <f t="shared" ref="O6:O15" si="3">E6-D6</f>
        <v>-8.8272928904381875E-2</v>
      </c>
      <c r="P6" s="18">
        <f t="shared" ref="P6:P15" si="4">F6-E6</f>
        <v>2.4859468153654585E-2</v>
      </c>
      <c r="Q6" s="18">
        <f t="shared" ref="Q6:Q15" si="5">G6-F6</f>
        <v>1.8078228097599652E-2</v>
      </c>
      <c r="R6" s="18">
        <f t="shared" ref="R6:R15" si="6">H6-G6</f>
        <v>-6.8124746131274116E-2</v>
      </c>
      <c r="S6" s="18">
        <f t="shared" ref="S6:S15" si="7">I6-H6</f>
        <v>-3.6413921971393537E-3</v>
      </c>
      <c r="T6" s="18">
        <f t="shared" ref="T6:T15" si="8">J6-I6</f>
        <v>2.0454058316304591E-3</v>
      </c>
      <c r="U6" s="18">
        <f t="shared" ref="U6:U15" si="9">K6-J6</f>
        <v>8.5177819874033833E-3</v>
      </c>
      <c r="W6" s="18">
        <f>ABS(SUM(M6:U6))</f>
        <v>0.14346281683749271</v>
      </c>
      <c r="Y6" s="21">
        <f>SUM(W6:W15)/10</f>
        <v>5.7597692104678758E-2</v>
      </c>
      <c r="AA6" s="41" t="s">
        <v>28</v>
      </c>
      <c r="AB6" s="43">
        <v>-0.66367433985139612</v>
      </c>
      <c r="AC6" s="44">
        <v>-0.26387857617870109</v>
      </c>
      <c r="AD6" s="44">
        <v>-9.1664242623681377E-2</v>
      </c>
      <c r="AE6" s="44">
        <v>-0.14166557402399677</v>
      </c>
      <c r="AF6" s="44">
        <v>-0.22268426391848264</v>
      </c>
      <c r="AG6" s="44">
        <v>-0.25433331919633928</v>
      </c>
      <c r="AH6" s="44">
        <v>8.5596477703722113E-2</v>
      </c>
      <c r="AI6" s="45">
        <v>9.6014200325291142E-3</v>
      </c>
      <c r="AJ6" s="44">
        <v>1.6990459547325396E-2</v>
      </c>
      <c r="AK6" s="44">
        <v>4.6361880838029529E-2</v>
      </c>
      <c r="AO6" s="47">
        <f>AB6*B6</f>
        <v>0</v>
      </c>
      <c r="AP6" s="47">
        <f t="shared" ref="AP6:AX6" si="10">AC6*C6</f>
        <v>-4.1024882979001941E-2</v>
      </c>
      <c r="AQ6" s="47">
        <f t="shared" si="10"/>
        <v>-2.2916152320162964E-2</v>
      </c>
      <c r="AR6" s="47">
        <f t="shared" si="10"/>
        <v>-2.2911300027554496E-2</v>
      </c>
      <c r="AS6" s="47">
        <f t="shared" si="10"/>
        <v>-4.1550108834085275E-2</v>
      </c>
      <c r="AT6" s="47">
        <f t="shared" si="10"/>
        <v>-5.2053323935195794E-2</v>
      </c>
      <c r="AU6" s="47">
        <f t="shared" si="10"/>
        <v>1.1687430478124402E-2</v>
      </c>
      <c r="AV6" s="47">
        <f t="shared" si="10"/>
        <v>1.2760251603735186E-3</v>
      </c>
      <c r="AW6" s="47">
        <f t="shared" si="10"/>
        <v>2.2927781557328586E-3</v>
      </c>
      <c r="AX6" s="47">
        <f t="shared" si="10"/>
        <v>6.6512060189078933E-3</v>
      </c>
      <c r="AY6" s="47"/>
    </row>
    <row r="7" spans="1:51" x14ac:dyDescent="0.25">
      <c r="A7" s="4" t="s">
        <v>5</v>
      </c>
      <c r="B7" s="6">
        <v>0.25</v>
      </c>
      <c r="C7" s="7">
        <v>0.25</v>
      </c>
      <c r="D7" s="7">
        <v>0.25000099999999997</v>
      </c>
      <c r="E7" s="7">
        <v>0.19772560270437525</v>
      </c>
      <c r="F7" s="7">
        <v>0.16794838171399826</v>
      </c>
      <c r="G7" s="7">
        <v>0.15445832969223861</v>
      </c>
      <c r="H7" s="7">
        <v>0.23085548836064504</v>
      </c>
      <c r="I7" s="7">
        <v>0.24059616359248753</v>
      </c>
      <c r="J7" s="7">
        <v>0.24915914952579615</v>
      </c>
      <c r="K7" s="7">
        <v>0.25</v>
      </c>
      <c r="M7" s="18">
        <f t="shared" si="1"/>
        <v>0</v>
      </c>
      <c r="N7" s="18">
        <f t="shared" si="2"/>
        <v>9.9999999997324451E-7</v>
      </c>
      <c r="O7" s="18">
        <f t="shared" si="3"/>
        <v>-5.227539729562472E-2</v>
      </c>
      <c r="P7" s="18">
        <f t="shared" si="4"/>
        <v>-2.9777220990376996E-2</v>
      </c>
      <c r="Q7" s="18">
        <f t="shared" si="5"/>
        <v>-1.3490052021759652E-2</v>
      </c>
      <c r="R7" s="18">
        <f t="shared" si="6"/>
        <v>7.6397158668406434E-2</v>
      </c>
      <c r="S7" s="18">
        <f t="shared" si="7"/>
        <v>9.7406752318424938E-3</v>
      </c>
      <c r="T7" s="18">
        <f t="shared" si="8"/>
        <v>8.56298593330862E-3</v>
      </c>
      <c r="U7" s="18">
        <f t="shared" si="9"/>
        <v>8.4085047420384695E-4</v>
      </c>
      <c r="W7" s="18">
        <f t="shared" ref="W7:W62" si="11">ABS(SUM(M7:U7))</f>
        <v>0</v>
      </c>
      <c r="Y7" s="20"/>
      <c r="AA7" s="41" t="s">
        <v>29</v>
      </c>
      <c r="AB7" s="43">
        <v>-1.1918263877767956</v>
      </c>
      <c r="AC7" s="44">
        <v>-0.75694417084163323</v>
      </c>
      <c r="AD7" s="44">
        <v>-9.4054289222240267E-2</v>
      </c>
      <c r="AE7" s="44">
        <v>-0.2332431984714054</v>
      </c>
      <c r="AF7" s="44">
        <v>-4.1341393126409689E-3</v>
      </c>
      <c r="AG7" s="44">
        <v>-3.7582583513478679E-2</v>
      </c>
      <c r="AH7" s="44">
        <v>-4.2516975151283325E-2</v>
      </c>
      <c r="AI7" s="45">
        <v>-7.6401837354857755E-2</v>
      </c>
      <c r="AJ7" s="44">
        <v>-4.2168778754450069E-2</v>
      </c>
      <c r="AK7" s="44">
        <v>-7.5725045420042034E-2</v>
      </c>
      <c r="AO7" s="47">
        <f t="shared" ref="AO7:AO15" si="12">AB7*B7</f>
        <v>-0.2979565969441989</v>
      </c>
      <c r="AP7" s="47">
        <f t="shared" ref="AP7:AP15" si="13">AC7*C7</f>
        <v>-0.18923604271040831</v>
      </c>
      <c r="AQ7" s="47">
        <f t="shared" ref="AQ7:AQ15" si="14">AD7*D7</f>
        <v>-2.3513666359849285E-2</v>
      </c>
      <c r="AR7" s="47">
        <f t="shared" ref="AR7:AR15" si="15">AE7*E7</f>
        <v>-4.6118151994454848E-2</v>
      </c>
      <c r="AS7" s="47">
        <f t="shared" ref="AS7:AS15" si="16">AF7*F7</f>
        <v>-6.9432200733827185E-4</v>
      </c>
      <c r="AT7" s="47">
        <f t="shared" ref="AT7:AT15" si="17">AG7*G7</f>
        <v>-5.8049430750109808E-3</v>
      </c>
      <c r="AU7" s="47">
        <f t="shared" ref="AU7:AU15" si="18">AH7*H7</f>
        <v>-9.8152770621669216E-3</v>
      </c>
      <c r="AV7" s="47">
        <f t="shared" ref="AV7:AV15" si="19">AI7*I7</f>
        <v>-1.8381988958995982E-2</v>
      </c>
      <c r="AW7" s="47">
        <f t="shared" ref="AW7:AW15" si="20">AJ7*J7</f>
        <v>-1.0506737051000241E-2</v>
      </c>
      <c r="AX7" s="47">
        <f t="shared" ref="AX7:AX15" si="21">AK7*K7</f>
        <v>-1.8931261355010508E-2</v>
      </c>
    </row>
    <row r="8" spans="1:51" x14ac:dyDescent="0.25">
      <c r="A8" s="4" t="s">
        <v>6</v>
      </c>
      <c r="B8" s="6">
        <v>0</v>
      </c>
      <c r="C8" s="7">
        <v>0</v>
      </c>
      <c r="D8" s="7">
        <v>5.0881508339805384E-2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M8" s="18">
        <f t="shared" si="1"/>
        <v>0</v>
      </c>
      <c r="N8" s="18">
        <f t="shared" si="2"/>
        <v>5.0881508339805384E-2</v>
      </c>
      <c r="O8" s="18">
        <f t="shared" si="3"/>
        <v>-5.0881508339805384E-2</v>
      </c>
      <c r="P8" s="18">
        <f t="shared" si="4"/>
        <v>0</v>
      </c>
      <c r="Q8" s="18">
        <f t="shared" si="5"/>
        <v>0</v>
      </c>
      <c r="R8" s="18">
        <f t="shared" si="6"/>
        <v>0</v>
      </c>
      <c r="S8" s="18">
        <f t="shared" si="7"/>
        <v>0</v>
      </c>
      <c r="T8" s="18">
        <f t="shared" si="8"/>
        <v>0</v>
      </c>
      <c r="U8" s="18">
        <f t="shared" si="9"/>
        <v>0</v>
      </c>
      <c r="W8" s="18">
        <f t="shared" si="11"/>
        <v>0</v>
      </c>
      <c r="Y8" s="20"/>
      <c r="AA8" s="41" t="s">
        <v>30</v>
      </c>
      <c r="AB8" s="43">
        <v>-0.15789006402433267</v>
      </c>
      <c r="AC8" s="44">
        <v>0.29003001072605722</v>
      </c>
      <c r="AD8" s="44">
        <v>0.22320537052454026</v>
      </c>
      <c r="AE8" s="44">
        <v>-5.894737637268354E-2</v>
      </c>
      <c r="AF8" s="44">
        <v>8.0033443196195514E-2</v>
      </c>
      <c r="AG8" s="44">
        <v>0.11850372025504534</v>
      </c>
      <c r="AH8" s="44">
        <v>6.0283811368684939</v>
      </c>
      <c r="AI8" s="45">
        <v>6.2017653671181057</v>
      </c>
      <c r="AJ8" s="44">
        <v>6.3192299001939745</v>
      </c>
      <c r="AK8" s="44">
        <v>6.1746909259778908</v>
      </c>
      <c r="AO8" s="47">
        <f t="shared" si="12"/>
        <v>0</v>
      </c>
      <c r="AP8" s="47">
        <f t="shared" si="13"/>
        <v>0</v>
      </c>
      <c r="AQ8" s="47">
        <f t="shared" si="14"/>
        <v>1.1357025921833746E-2</v>
      </c>
      <c r="AR8" s="47">
        <f t="shared" si="15"/>
        <v>0</v>
      </c>
      <c r="AS8" s="47">
        <f t="shared" si="16"/>
        <v>0</v>
      </c>
      <c r="AT8" s="47">
        <f t="shared" si="17"/>
        <v>0</v>
      </c>
      <c r="AU8" s="47">
        <f t="shared" si="18"/>
        <v>0</v>
      </c>
      <c r="AV8" s="47">
        <f t="shared" si="19"/>
        <v>0</v>
      </c>
      <c r="AW8" s="47">
        <f t="shared" si="20"/>
        <v>0</v>
      </c>
      <c r="AX8" s="47">
        <f t="shared" si="21"/>
        <v>0</v>
      </c>
    </row>
    <row r="9" spans="1:51" x14ac:dyDescent="0.25">
      <c r="A9" s="4" t="s">
        <v>7</v>
      </c>
      <c r="B9" s="6">
        <v>5.0830735021480743E-2</v>
      </c>
      <c r="C9" s="7">
        <v>0</v>
      </c>
      <c r="D9" s="7">
        <v>0</v>
      </c>
      <c r="E9" s="7">
        <v>4.3848893343775064E-2</v>
      </c>
      <c r="F9" s="7">
        <v>3.3246590861315983E-2</v>
      </c>
      <c r="G9" s="7">
        <v>3.7138537404967177E-2</v>
      </c>
      <c r="H9" s="7">
        <v>5.3195678394461009E-2</v>
      </c>
      <c r="I9" s="7">
        <v>4.957046349930256E-2</v>
      </c>
      <c r="J9" s="7">
        <v>4.8931668503206571E-2</v>
      </c>
      <c r="K9" s="7">
        <v>4.7919792245063667E-2</v>
      </c>
      <c r="M9" s="18">
        <f t="shared" si="1"/>
        <v>-5.0830735021480743E-2</v>
      </c>
      <c r="N9" s="18">
        <f t="shared" si="2"/>
        <v>0</v>
      </c>
      <c r="O9" s="18">
        <f t="shared" si="3"/>
        <v>4.3848893343775064E-2</v>
      </c>
      <c r="P9" s="18">
        <f t="shared" si="4"/>
        <v>-1.0602302482459081E-2</v>
      </c>
      <c r="Q9" s="18">
        <f t="shared" si="5"/>
        <v>3.8919465436511938E-3</v>
      </c>
      <c r="R9" s="18">
        <f t="shared" si="6"/>
        <v>1.6057140989493832E-2</v>
      </c>
      <c r="S9" s="18">
        <f t="shared" si="7"/>
        <v>-3.625214895158449E-3</v>
      </c>
      <c r="T9" s="18">
        <f t="shared" si="8"/>
        <v>-6.387949960959885E-4</v>
      </c>
      <c r="U9" s="18">
        <f t="shared" si="9"/>
        <v>-1.0118762581429047E-3</v>
      </c>
      <c r="W9" s="18">
        <f t="shared" si="11"/>
        <v>2.9109427764170762E-3</v>
      </c>
      <c r="Y9" s="20"/>
      <c r="AA9" s="41" t="s">
        <v>31</v>
      </c>
      <c r="AB9" s="43">
        <v>-0.92049095114507673</v>
      </c>
      <c r="AC9" s="44">
        <v>-0.99505560441278462</v>
      </c>
      <c r="AD9" s="44">
        <v>-0.75488360306648494</v>
      </c>
      <c r="AE9" s="44">
        <v>-0.37250255733416804</v>
      </c>
      <c r="AF9" s="44">
        <v>-0.32724555965857943</v>
      </c>
      <c r="AG9" s="44">
        <v>-0.28141591629585971</v>
      </c>
      <c r="AH9" s="44">
        <v>-0.31986749921291041</v>
      </c>
      <c r="AI9" s="45">
        <v>0.81882587832712339</v>
      </c>
      <c r="AJ9" s="44">
        <v>0.80183340369258704</v>
      </c>
      <c r="AK9" s="44">
        <v>0.79659629737480564</v>
      </c>
      <c r="AO9" s="47">
        <f t="shared" si="12"/>
        <v>-4.6789231627326171E-2</v>
      </c>
      <c r="AP9" s="47">
        <f t="shared" si="13"/>
        <v>0</v>
      </c>
      <c r="AQ9" s="47">
        <f t="shared" si="14"/>
        <v>0</v>
      </c>
      <c r="AR9" s="47">
        <f t="shared" si="15"/>
        <v>-1.633382490682939E-2</v>
      </c>
      <c r="AS9" s="47">
        <f t="shared" si="16"/>
        <v>-1.0879799233151161E-2</v>
      </c>
      <c r="AT9" s="47">
        <f t="shared" si="17"/>
        <v>-1.0451375533706899E-2</v>
      </c>
      <c r="AU9" s="47">
        <f t="shared" si="18"/>
        <v>-1.701556861697049E-2</v>
      </c>
      <c r="AV9" s="47">
        <f t="shared" si="19"/>
        <v>4.0589578313899026E-2</v>
      </c>
      <c r="AW9" s="47">
        <f t="shared" si="20"/>
        <v>3.9235046304283483E-2</v>
      </c>
      <c r="AX9" s="47">
        <f t="shared" si="21"/>
        <v>3.8172729073387639E-2</v>
      </c>
    </row>
    <row r="10" spans="1:51" x14ac:dyDescent="0.25">
      <c r="A10" s="4" t="s">
        <v>8</v>
      </c>
      <c r="B10" s="6">
        <v>0.23890363451626223</v>
      </c>
      <c r="C10" s="7">
        <v>9.4696949779004946E-2</v>
      </c>
      <c r="D10" s="7">
        <v>3.0416829136959648E-2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M10" s="18">
        <f t="shared" si="1"/>
        <v>-0.14420668473725728</v>
      </c>
      <c r="N10" s="18">
        <f t="shared" si="2"/>
        <v>-6.4280120642045302E-2</v>
      </c>
      <c r="O10" s="18">
        <f t="shared" si="3"/>
        <v>-3.0416829136959648E-2</v>
      </c>
      <c r="P10" s="18">
        <f t="shared" si="4"/>
        <v>0</v>
      </c>
      <c r="Q10" s="18">
        <f t="shared" si="5"/>
        <v>0</v>
      </c>
      <c r="R10" s="18">
        <f t="shared" si="6"/>
        <v>0</v>
      </c>
      <c r="S10" s="18">
        <f t="shared" si="7"/>
        <v>0</v>
      </c>
      <c r="T10" s="18">
        <f t="shared" si="8"/>
        <v>0</v>
      </c>
      <c r="U10" s="18">
        <f t="shared" si="9"/>
        <v>0</v>
      </c>
      <c r="W10" s="18">
        <f t="shared" si="11"/>
        <v>0.23890363451626223</v>
      </c>
      <c r="Y10" s="20"/>
      <c r="AA10" s="41" t="s">
        <v>32</v>
      </c>
      <c r="AB10" s="36">
        <v>1.2512711928181879</v>
      </c>
      <c r="AC10" s="36">
        <v>0.13520433810803398</v>
      </c>
      <c r="AD10" s="36">
        <v>0.69152142342123657</v>
      </c>
      <c r="AE10" s="36">
        <v>0.67570107365179466</v>
      </c>
      <c r="AF10" s="36">
        <v>0.61182528018753179</v>
      </c>
      <c r="AG10" s="36">
        <v>0.58497164848981908</v>
      </c>
      <c r="AH10" s="36">
        <v>0.46348043541416528</v>
      </c>
      <c r="AI10" s="39">
        <v>0.44648936700249769</v>
      </c>
      <c r="AJ10" s="36">
        <v>0.4419477160129649</v>
      </c>
      <c r="AK10" s="36">
        <v>0.40366727886194836</v>
      </c>
      <c r="AO10" s="47">
        <f t="shared" si="12"/>
        <v>0.29893323572976382</v>
      </c>
      <c r="AP10" s="47">
        <f t="shared" si="13"/>
        <v>1.2803438415720098E-2</v>
      </c>
      <c r="AQ10" s="47">
        <f t="shared" si="14"/>
        <v>2.1033888980750877E-2</v>
      </c>
      <c r="AR10" s="47">
        <f t="shared" si="15"/>
        <v>0</v>
      </c>
      <c r="AS10" s="47">
        <f t="shared" si="16"/>
        <v>0</v>
      </c>
      <c r="AT10" s="47">
        <f t="shared" si="17"/>
        <v>0</v>
      </c>
      <c r="AU10" s="47">
        <f t="shared" si="18"/>
        <v>0</v>
      </c>
      <c r="AV10" s="47">
        <f t="shared" si="19"/>
        <v>0</v>
      </c>
      <c r="AW10" s="47">
        <f t="shared" si="20"/>
        <v>0</v>
      </c>
      <c r="AX10" s="47">
        <f t="shared" si="21"/>
        <v>0</v>
      </c>
    </row>
    <row r="11" spans="1:51" x14ac:dyDescent="0.25">
      <c r="A11" s="4" t="s">
        <v>9</v>
      </c>
      <c r="B11" s="6">
        <v>1.9045953353964754E-2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M11" s="18">
        <f t="shared" si="1"/>
        <v>-1.9045953353964754E-2</v>
      </c>
      <c r="N11" s="18">
        <f t="shared" si="2"/>
        <v>0</v>
      </c>
      <c r="O11" s="18">
        <f t="shared" si="3"/>
        <v>0</v>
      </c>
      <c r="P11" s="18">
        <f t="shared" si="4"/>
        <v>0</v>
      </c>
      <c r="Q11" s="18">
        <f t="shared" si="5"/>
        <v>0</v>
      </c>
      <c r="R11" s="18">
        <f t="shared" si="6"/>
        <v>0</v>
      </c>
      <c r="S11" s="18">
        <f t="shared" si="7"/>
        <v>0</v>
      </c>
      <c r="T11" s="18">
        <f t="shared" si="8"/>
        <v>0</v>
      </c>
      <c r="U11" s="18">
        <f t="shared" si="9"/>
        <v>0</v>
      </c>
      <c r="W11" s="18">
        <f t="shared" si="11"/>
        <v>1.9045953353964754E-2</v>
      </c>
      <c r="Y11" s="20"/>
      <c r="AA11" s="41" t="s">
        <v>33</v>
      </c>
      <c r="AB11" s="43">
        <v>0.70723594135658641</v>
      </c>
      <c r="AC11" s="44">
        <v>-1.724203077425682</v>
      </c>
      <c r="AD11" s="44">
        <v>-0.12373777971995414</v>
      </c>
      <c r="AE11" s="44">
        <v>8.3340722825509764E-2</v>
      </c>
      <c r="AF11" s="44">
        <v>6.8973205331364293E-2</v>
      </c>
      <c r="AG11" s="44">
        <v>-8.601793080173839E-2</v>
      </c>
      <c r="AH11" s="44">
        <v>-0.17195181236132481</v>
      </c>
      <c r="AI11" s="45">
        <v>-0.18415446806846208</v>
      </c>
      <c r="AJ11" s="44">
        <v>-0.20820650466013141</v>
      </c>
      <c r="AK11" s="44">
        <v>-0.24142265701538101</v>
      </c>
      <c r="AO11" s="47">
        <f t="shared" si="12"/>
        <v>1.3469982749324897E-2</v>
      </c>
      <c r="AP11" s="47">
        <f t="shared" si="13"/>
        <v>0</v>
      </c>
      <c r="AQ11" s="47">
        <f t="shared" si="14"/>
        <v>0</v>
      </c>
      <c r="AR11" s="47">
        <f t="shared" si="15"/>
        <v>0</v>
      </c>
      <c r="AS11" s="47">
        <f t="shared" si="16"/>
        <v>0</v>
      </c>
      <c r="AT11" s="47">
        <f t="shared" si="17"/>
        <v>0</v>
      </c>
      <c r="AU11" s="47">
        <f t="shared" si="18"/>
        <v>0</v>
      </c>
      <c r="AV11" s="47">
        <f t="shared" si="19"/>
        <v>0</v>
      </c>
      <c r="AW11" s="47">
        <f t="shared" si="20"/>
        <v>0</v>
      </c>
      <c r="AX11" s="47">
        <f t="shared" si="21"/>
        <v>0</v>
      </c>
    </row>
    <row r="12" spans="1:51" x14ac:dyDescent="0.25">
      <c r="A12" s="4" t="s">
        <v>10</v>
      </c>
      <c r="B12" s="6">
        <v>0.10547385631409902</v>
      </c>
      <c r="C12" s="7">
        <v>0.24999999999999978</v>
      </c>
      <c r="D12" s="7">
        <v>0.16869966252323484</v>
      </c>
      <c r="E12" s="7">
        <v>0.25</v>
      </c>
      <c r="F12" s="7">
        <v>0.25</v>
      </c>
      <c r="G12" s="7">
        <v>0.25</v>
      </c>
      <c r="H12" s="7">
        <v>0.25</v>
      </c>
      <c r="I12" s="7">
        <v>0.25</v>
      </c>
      <c r="J12" s="7">
        <v>0.24999999999999997</v>
      </c>
      <c r="K12" s="7">
        <v>0.25</v>
      </c>
      <c r="M12" s="18">
        <f t="shared" si="1"/>
        <v>0.14452614368590078</v>
      </c>
      <c r="N12" s="18">
        <f t="shared" si="2"/>
        <v>-8.1300337476764933E-2</v>
      </c>
      <c r="O12" s="18">
        <f t="shared" si="3"/>
        <v>8.1300337476765155E-2</v>
      </c>
      <c r="P12" s="18">
        <f t="shared" si="4"/>
        <v>0</v>
      </c>
      <c r="Q12" s="18">
        <f t="shared" si="5"/>
        <v>0</v>
      </c>
      <c r="R12" s="18">
        <f t="shared" si="6"/>
        <v>0</v>
      </c>
      <c r="S12" s="18">
        <f t="shared" si="7"/>
        <v>0</v>
      </c>
      <c r="T12" s="18">
        <f t="shared" si="8"/>
        <v>0</v>
      </c>
      <c r="U12" s="18">
        <f t="shared" si="9"/>
        <v>0</v>
      </c>
      <c r="W12" s="18">
        <f t="shared" si="11"/>
        <v>0.144526143685901</v>
      </c>
      <c r="Y12" s="20"/>
      <c r="AA12" s="41" t="s">
        <v>34</v>
      </c>
      <c r="AB12" s="43">
        <v>3.0060461594891105E-2</v>
      </c>
      <c r="AC12" s="44">
        <v>-1.1844895262460367</v>
      </c>
      <c r="AD12" s="44">
        <v>-1.2577962094380386</v>
      </c>
      <c r="AE12" s="44">
        <v>-1.3972624527350788</v>
      </c>
      <c r="AF12" s="44">
        <v>-1.3080502467876955</v>
      </c>
      <c r="AG12" s="44">
        <v>-1.4181167321900345</v>
      </c>
      <c r="AH12" s="44">
        <v>-1.4460968007522748</v>
      </c>
      <c r="AI12" s="45">
        <v>-1.4126855201374169</v>
      </c>
      <c r="AJ12" s="44">
        <v>-1.276251965262875</v>
      </c>
      <c r="AK12" s="44">
        <v>-1.2337165600414535</v>
      </c>
      <c r="AO12" s="47">
        <f t="shared" si="12"/>
        <v>3.1705928069950362E-3</v>
      </c>
      <c r="AP12" s="47">
        <f t="shared" si="13"/>
        <v>-0.29612238156150889</v>
      </c>
      <c r="AQ12" s="47">
        <f t="shared" si="14"/>
        <v>-0.21218979605520114</v>
      </c>
      <c r="AR12" s="47">
        <f t="shared" si="15"/>
        <v>-0.34931561318376969</v>
      </c>
      <c r="AS12" s="47">
        <f t="shared" si="16"/>
        <v>-0.32701256169692389</v>
      </c>
      <c r="AT12" s="47">
        <f t="shared" si="17"/>
        <v>-0.35452918304750863</v>
      </c>
      <c r="AU12" s="47">
        <f t="shared" si="18"/>
        <v>-0.36152420018806869</v>
      </c>
      <c r="AV12" s="47">
        <f t="shared" si="19"/>
        <v>-0.35317138003435422</v>
      </c>
      <c r="AW12" s="47">
        <f t="shared" si="20"/>
        <v>-0.31906299131571869</v>
      </c>
      <c r="AX12" s="47">
        <f t="shared" si="21"/>
        <v>-0.30842914001036337</v>
      </c>
    </row>
    <row r="13" spans="1:51" x14ac:dyDescent="0.25">
      <c r="A13" s="4" t="s">
        <v>11</v>
      </c>
      <c r="B13" s="6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M13" s="18">
        <f t="shared" si="1"/>
        <v>0</v>
      </c>
      <c r="N13" s="18">
        <f t="shared" si="2"/>
        <v>0</v>
      </c>
      <c r="O13" s="18">
        <f t="shared" si="3"/>
        <v>0</v>
      </c>
      <c r="P13" s="18">
        <f t="shared" si="4"/>
        <v>0</v>
      </c>
      <c r="Q13" s="18">
        <f t="shared" si="5"/>
        <v>0</v>
      </c>
      <c r="R13" s="18">
        <f t="shared" si="6"/>
        <v>0</v>
      </c>
      <c r="S13" s="18">
        <f t="shared" si="7"/>
        <v>0</v>
      </c>
      <c r="T13" s="18">
        <f t="shared" si="8"/>
        <v>0</v>
      </c>
      <c r="U13" s="18">
        <f t="shared" si="9"/>
        <v>0</v>
      </c>
      <c r="W13" s="18">
        <f t="shared" si="11"/>
        <v>0</v>
      </c>
      <c r="Y13" s="20"/>
      <c r="AA13" s="41" t="s">
        <v>35</v>
      </c>
      <c r="AB13" s="43">
        <v>-0.37860100241639222</v>
      </c>
      <c r="AC13" s="44">
        <v>-0.11193780862956414</v>
      </c>
      <c r="AD13" s="44">
        <v>0.25010937234372937</v>
      </c>
      <c r="AE13" s="44">
        <v>0.41045671805881567</v>
      </c>
      <c r="AF13" s="44">
        <v>0.6391278001166667</v>
      </c>
      <c r="AG13" s="44">
        <v>0.68231749804828623</v>
      </c>
      <c r="AH13" s="44">
        <v>0.60182455228608023</v>
      </c>
      <c r="AI13" s="45">
        <v>0.66702151903054441</v>
      </c>
      <c r="AJ13" s="44">
        <v>0.70681736178703114</v>
      </c>
      <c r="AK13" s="44">
        <v>0.7374160496997223</v>
      </c>
      <c r="AO13" s="47">
        <f t="shared" si="12"/>
        <v>0</v>
      </c>
      <c r="AP13" s="47">
        <f t="shared" si="13"/>
        <v>0</v>
      </c>
      <c r="AQ13" s="47">
        <f t="shared" si="14"/>
        <v>0</v>
      </c>
      <c r="AR13" s="47">
        <f t="shared" si="15"/>
        <v>0</v>
      </c>
      <c r="AS13" s="47">
        <f t="shared" si="16"/>
        <v>0</v>
      </c>
      <c r="AT13" s="47">
        <f t="shared" si="17"/>
        <v>0</v>
      </c>
      <c r="AU13" s="47">
        <f t="shared" si="18"/>
        <v>0</v>
      </c>
      <c r="AV13" s="47">
        <f t="shared" si="19"/>
        <v>0</v>
      </c>
      <c r="AW13" s="47">
        <f t="shared" si="20"/>
        <v>0</v>
      </c>
      <c r="AX13" s="47">
        <f t="shared" si="21"/>
        <v>0</v>
      </c>
    </row>
    <row r="14" spans="1:51" x14ac:dyDescent="0.25">
      <c r="A14" s="5" t="s">
        <v>12</v>
      </c>
      <c r="B14" s="6">
        <v>8.5745820794193239E-2</v>
      </c>
      <c r="C14" s="7">
        <v>0</v>
      </c>
      <c r="D14" s="7">
        <v>0</v>
      </c>
      <c r="E14" s="7">
        <v>9.66974356708514E-2</v>
      </c>
      <c r="F14" s="7">
        <v>0.11221749103591212</v>
      </c>
      <c r="G14" s="7">
        <v>0.10373736952785424</v>
      </c>
      <c r="H14" s="7">
        <v>7.940781174724898E-2</v>
      </c>
      <c r="I14" s="7">
        <v>7.693374269768033E-2</v>
      </c>
      <c r="J14" s="7">
        <v>6.696414524925641E-2</v>
      </c>
      <c r="K14" s="7">
        <v>5.8618390917443419E-2</v>
      </c>
      <c r="L14" s="13"/>
      <c r="M14" s="18">
        <f t="shared" si="1"/>
        <v>-8.5745820794193239E-2</v>
      </c>
      <c r="N14" s="18">
        <f t="shared" si="2"/>
        <v>0</v>
      </c>
      <c r="O14" s="18">
        <f t="shared" si="3"/>
        <v>9.66974356708514E-2</v>
      </c>
      <c r="P14" s="18">
        <f t="shared" si="4"/>
        <v>1.5520055365060723E-2</v>
      </c>
      <c r="Q14" s="18">
        <f t="shared" si="5"/>
        <v>-8.4801215080578807E-3</v>
      </c>
      <c r="R14" s="18">
        <f t="shared" si="6"/>
        <v>-2.4329557780605263E-2</v>
      </c>
      <c r="S14" s="18">
        <f t="shared" si="7"/>
        <v>-2.4740690495686501E-3</v>
      </c>
      <c r="T14" s="18">
        <f t="shared" si="8"/>
        <v>-9.9695974484239197E-3</v>
      </c>
      <c r="U14" s="18">
        <f t="shared" si="9"/>
        <v>-8.3457543318129906E-3</v>
      </c>
      <c r="W14" s="18">
        <f t="shared" si="11"/>
        <v>2.712742987674982E-2</v>
      </c>
      <c r="Y14" s="20"/>
      <c r="AA14" s="41" t="s">
        <v>36</v>
      </c>
      <c r="AB14" s="43">
        <v>0.90524170750629918</v>
      </c>
      <c r="AC14" s="44">
        <v>-0.69011847702216333</v>
      </c>
      <c r="AD14" s="44">
        <v>-0.49835074712009958</v>
      </c>
      <c r="AE14" s="44">
        <v>-0.65875744361950317</v>
      </c>
      <c r="AF14" s="44">
        <v>-0.45952207442387927</v>
      </c>
      <c r="AG14" s="44">
        <v>-0.50551603080799712</v>
      </c>
      <c r="AH14" s="44">
        <v>-0.23654425178854291</v>
      </c>
      <c r="AI14" s="45">
        <v>-0.29770915617233107</v>
      </c>
      <c r="AJ14" s="44">
        <v>-0.25430071802139209</v>
      </c>
      <c r="AK14" s="44">
        <v>-0.23889424806160761</v>
      </c>
      <c r="AO14" s="47">
        <f t="shared" si="12"/>
        <v>7.7620693227264628E-2</v>
      </c>
      <c r="AP14" s="47">
        <f t="shared" si="13"/>
        <v>0</v>
      </c>
      <c r="AQ14" s="47">
        <f t="shared" si="14"/>
        <v>0</v>
      </c>
      <c r="AR14" s="47">
        <f t="shared" si="15"/>
        <v>-6.370015552709142E-2</v>
      </c>
      <c r="AS14" s="47">
        <f t="shared" si="16"/>
        <v>-5.1566414267465416E-2</v>
      </c>
      <c r="AT14" s="47">
        <f t="shared" si="17"/>
        <v>-5.2440903290183347E-2</v>
      </c>
      <c r="AU14" s="47">
        <f t="shared" si="18"/>
        <v>-1.8783461415918478E-2</v>
      </c>
      <c r="AV14" s="47">
        <f t="shared" si="19"/>
        <v>-2.290387961970565E-2</v>
      </c>
      <c r="AW14" s="47">
        <f t="shared" si="20"/>
        <v>-1.7029030218574697E-2</v>
      </c>
      <c r="AX14" s="47">
        <f t="shared" si="21"/>
        <v>-1.4003596420804015E-2</v>
      </c>
    </row>
    <row r="15" spans="1:51" x14ac:dyDescent="0.25">
      <c r="A15" s="5" t="s">
        <v>13</v>
      </c>
      <c r="B15" s="6">
        <v>0.25</v>
      </c>
      <c r="C15" s="7">
        <v>0.24983426009375292</v>
      </c>
      <c r="D15" s="7">
        <v>0.25</v>
      </c>
      <c r="E15" s="7">
        <v>0.25</v>
      </c>
      <c r="F15" s="7">
        <v>0.25</v>
      </c>
      <c r="G15" s="7">
        <v>0.25</v>
      </c>
      <c r="H15" s="7">
        <v>0.25</v>
      </c>
      <c r="I15" s="7">
        <v>0.25</v>
      </c>
      <c r="J15" s="7">
        <v>0.25</v>
      </c>
      <c r="K15" s="7">
        <v>0.25</v>
      </c>
      <c r="L15" s="13"/>
      <c r="M15" s="18">
        <f t="shared" si="1"/>
        <v>-1.6573990624707546E-4</v>
      </c>
      <c r="N15" s="18">
        <f t="shared" si="2"/>
        <v>1.6573990624707546E-4</v>
      </c>
      <c r="O15" s="18">
        <f t="shared" si="3"/>
        <v>0</v>
      </c>
      <c r="P15" s="18">
        <f t="shared" si="4"/>
        <v>0</v>
      </c>
      <c r="Q15" s="18">
        <f t="shared" si="5"/>
        <v>0</v>
      </c>
      <c r="R15" s="18">
        <f t="shared" si="6"/>
        <v>0</v>
      </c>
      <c r="S15" s="18">
        <f t="shared" si="7"/>
        <v>0</v>
      </c>
      <c r="T15" s="18">
        <f t="shared" si="8"/>
        <v>0</v>
      </c>
      <c r="U15" s="18">
        <f t="shared" si="9"/>
        <v>0</v>
      </c>
      <c r="W15" s="18">
        <f t="shared" si="11"/>
        <v>0</v>
      </c>
      <c r="Y15" s="20"/>
      <c r="AA15" s="40" t="s">
        <v>37</v>
      </c>
      <c r="AB15" s="46">
        <v>4.1797421037620034E-4</v>
      </c>
      <c r="AC15" s="46">
        <v>0.52608623730032067</v>
      </c>
      <c r="AD15" s="44">
        <v>0.3403255750835476</v>
      </c>
      <c r="AE15" s="44">
        <v>0.2846319429304352</v>
      </c>
      <c r="AF15" s="44">
        <v>0.22198862424667071</v>
      </c>
      <c r="AG15" s="44">
        <v>0.19820091259058847</v>
      </c>
      <c r="AH15" s="44">
        <v>0.20121664704829731</v>
      </c>
      <c r="AI15" s="45">
        <v>0.10233538761935589</v>
      </c>
      <c r="AJ15" s="44">
        <v>0.12696173149604065</v>
      </c>
      <c r="AK15" s="44">
        <v>0.10076154240448852</v>
      </c>
      <c r="AO15" s="47">
        <f t="shared" si="12"/>
        <v>1.0449355259405009E-4</v>
      </c>
      <c r="AP15" s="47">
        <f t="shared" si="13"/>
        <v>0.13143436584143214</v>
      </c>
      <c r="AQ15" s="47">
        <f t="shared" si="14"/>
        <v>8.5081393770886901E-2</v>
      </c>
      <c r="AR15" s="47">
        <f t="shared" si="15"/>
        <v>7.11579857326088E-2</v>
      </c>
      <c r="AS15" s="47">
        <f t="shared" si="16"/>
        <v>5.5497156061667677E-2</v>
      </c>
      <c r="AT15" s="47">
        <f t="shared" si="17"/>
        <v>4.9550228147647118E-2</v>
      </c>
      <c r="AU15" s="47">
        <f t="shared" si="18"/>
        <v>5.0304161762074327E-2</v>
      </c>
      <c r="AV15" s="47">
        <f t="shared" si="19"/>
        <v>2.5583846904838971E-2</v>
      </c>
      <c r="AW15" s="47">
        <f t="shared" si="20"/>
        <v>3.1740432874010162E-2</v>
      </c>
      <c r="AX15" s="47">
        <f t="shared" si="21"/>
        <v>2.519038560112213E-2</v>
      </c>
    </row>
    <row r="16" spans="1:51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13"/>
      <c r="M16" s="18"/>
      <c r="N16" s="18"/>
      <c r="O16" s="18"/>
      <c r="P16" s="18"/>
      <c r="Q16" s="18"/>
      <c r="R16" s="18"/>
      <c r="S16" s="18"/>
      <c r="T16" s="18"/>
      <c r="U16" s="18"/>
      <c r="W16" s="18"/>
      <c r="Y16" s="20"/>
      <c r="AA16" s="40"/>
      <c r="AB16" s="46"/>
      <c r="AC16" s="46"/>
      <c r="AD16" s="44"/>
      <c r="AE16" s="44"/>
      <c r="AF16" s="44"/>
      <c r="AG16" s="44"/>
      <c r="AH16" s="44"/>
      <c r="AI16" s="45"/>
      <c r="AJ16" s="44"/>
      <c r="AK16" s="44"/>
    </row>
    <row r="17" spans="1:50" x14ac:dyDescent="0.25">
      <c r="A17" s="5" t="s">
        <v>14</v>
      </c>
      <c r="B17" s="23">
        <v>0.25782614358935285</v>
      </c>
      <c r="C17" s="23">
        <v>0.27797907615315876</v>
      </c>
      <c r="D17" s="23">
        <v>0.24118621565741455</v>
      </c>
      <c r="E17" s="23">
        <v>0.12899215390755253</v>
      </c>
      <c r="F17" s="23">
        <v>0.13004559100030896</v>
      </c>
      <c r="G17" s="23">
        <v>0.20185527385122826</v>
      </c>
      <c r="H17" s="23">
        <v>0.10660881614094858</v>
      </c>
      <c r="I17" s="23">
        <v>0.18200340633837664</v>
      </c>
      <c r="J17" s="23">
        <v>0.16716734997900506</v>
      </c>
      <c r="K17" s="24">
        <v>0.13659178964046853</v>
      </c>
      <c r="L17" s="13"/>
      <c r="M17" s="18"/>
      <c r="N17" s="18"/>
      <c r="O17" s="18"/>
      <c r="P17" s="18"/>
      <c r="Q17" s="18"/>
      <c r="R17" s="18"/>
      <c r="S17" s="18"/>
      <c r="T17" s="18"/>
      <c r="U17" s="18"/>
      <c r="W17" s="18"/>
      <c r="Y17" s="20"/>
    </row>
    <row r="18" spans="1:50" x14ac:dyDescent="0.25">
      <c r="A18" s="5" t="s">
        <v>15</v>
      </c>
      <c r="B18" s="12">
        <v>-1.7375494250549951E-2</v>
      </c>
      <c r="C18" s="12">
        <v>9.4630930183196554E-3</v>
      </c>
      <c r="D18" s="12">
        <v>3.8576421610087416E-3</v>
      </c>
      <c r="E18" s="12">
        <v>9.615732845569447E-4</v>
      </c>
      <c r="F18" s="12">
        <v>4.1448677230207318E-3</v>
      </c>
      <c r="G18" s="12">
        <v>3.1742614733649664E-2</v>
      </c>
      <c r="H18" s="12">
        <v>1.5163096810567035E-2</v>
      </c>
      <c r="I18" s="12">
        <v>-2.697271108076158E-3</v>
      </c>
      <c r="J18" s="15">
        <v>1.5579977466518855E-2</v>
      </c>
      <c r="K18" s="12">
        <v>2.2355288132583882E-2</v>
      </c>
      <c r="L18" s="13"/>
      <c r="M18" s="49" t="s">
        <v>45</v>
      </c>
      <c r="N18" s="49" t="s">
        <v>43</v>
      </c>
      <c r="O18" s="50" t="s">
        <v>46</v>
      </c>
      <c r="P18" s="50" t="s">
        <v>44</v>
      </c>
      <c r="Q18" s="50" t="s">
        <v>26</v>
      </c>
      <c r="R18" s="50" t="s">
        <v>23</v>
      </c>
      <c r="S18" s="18"/>
      <c r="T18" s="18"/>
      <c r="U18" s="18"/>
      <c r="W18" s="18"/>
      <c r="Y18" s="20"/>
    </row>
    <row r="19" spans="1:50" x14ac:dyDescent="0.25">
      <c r="A19" s="5" t="s">
        <v>27</v>
      </c>
      <c r="B19" s="18">
        <f>B18</f>
        <v>-1.7375494250549951E-2</v>
      </c>
      <c r="C19" s="18">
        <f t="shared" ref="C19:K19" si="22">B19+C18</f>
        <v>-7.9124012322302952E-3</v>
      </c>
      <c r="D19" s="18">
        <f t="shared" si="22"/>
        <v>-4.0547590712215536E-3</v>
      </c>
      <c r="E19" s="18">
        <f t="shared" si="22"/>
        <v>-3.0931857866646089E-3</v>
      </c>
      <c r="F19" s="18">
        <f t="shared" si="22"/>
        <v>1.0516819363561229E-3</v>
      </c>
      <c r="G19" s="18">
        <f t="shared" si="22"/>
        <v>3.2794296670005788E-2</v>
      </c>
      <c r="H19" s="18">
        <f t="shared" si="22"/>
        <v>4.7957393480572819E-2</v>
      </c>
      <c r="I19" s="18">
        <f t="shared" si="22"/>
        <v>4.5260122372496658E-2</v>
      </c>
      <c r="J19" s="18">
        <f t="shared" si="22"/>
        <v>6.0840099839015511E-2</v>
      </c>
      <c r="K19" s="18">
        <f t="shared" si="22"/>
        <v>8.3195387971599394E-2</v>
      </c>
      <c r="L19" s="13"/>
      <c r="M19" s="18" t="s">
        <v>20</v>
      </c>
      <c r="N19" s="18">
        <f>AVERAGE(B18:K18)</f>
        <v>8.3195387971599401E-3</v>
      </c>
      <c r="O19" s="18">
        <f>AVERAGE(B17:K17)</f>
        <v>0.18302558162578147</v>
      </c>
      <c r="P19" s="47">
        <f>AVERAGE(B20:K20)</f>
        <v>-0.29207311418003351</v>
      </c>
      <c r="Q19" s="35">
        <f>AVERAGE(B22:K22)</f>
        <v>5.5883365576051079E-2</v>
      </c>
      <c r="R19" s="18">
        <f>Y6</f>
        <v>5.7597692104678758E-2</v>
      </c>
      <c r="S19" s="18"/>
      <c r="T19" s="18"/>
      <c r="U19" s="18"/>
      <c r="W19" s="18"/>
      <c r="Y19" s="20"/>
    </row>
    <row r="20" spans="1:50" x14ac:dyDescent="0.25">
      <c r="A20" s="3" t="s">
        <v>24</v>
      </c>
      <c r="B20" s="47">
        <f>SUM(AO6:AO15)</f>
        <v>4.8553169494417361E-2</v>
      </c>
      <c r="C20" s="47">
        <f t="shared" ref="C20:K20" si="23">SUM(AP6:AP15)</f>
        <v>-0.38214550299376687</v>
      </c>
      <c r="D20" s="47">
        <f t="shared" si="23"/>
        <v>-0.14114730606174186</v>
      </c>
      <c r="E20" s="47">
        <f t="shared" si="23"/>
        <v>-0.42722105990709103</v>
      </c>
      <c r="F20" s="47">
        <f t="shared" si="23"/>
        <v>-0.3762060499772964</v>
      </c>
      <c r="G20" s="47">
        <f t="shared" si="23"/>
        <v>-0.42572950073395854</v>
      </c>
      <c r="H20" s="47">
        <f t="shared" si="23"/>
        <v>-0.34514691504292588</v>
      </c>
      <c r="I20" s="47">
        <f t="shared" si="23"/>
        <v>-0.32700779823394432</v>
      </c>
      <c r="J20" s="47">
        <f t="shared" si="23"/>
        <v>-0.27333050125126712</v>
      </c>
      <c r="K20" s="47">
        <f t="shared" si="23"/>
        <v>-0.2713496770927602</v>
      </c>
      <c r="L20" s="13"/>
      <c r="M20" s="18"/>
      <c r="N20" s="18"/>
      <c r="O20" s="18"/>
      <c r="P20" s="18"/>
      <c r="Q20" s="18"/>
      <c r="R20" s="18"/>
      <c r="S20" s="18"/>
      <c r="T20" s="18"/>
      <c r="U20" s="18"/>
      <c r="W20" s="18"/>
      <c r="Y20" s="20"/>
    </row>
    <row r="21" spans="1:50" x14ac:dyDescent="0.25">
      <c r="A21" s="3" t="s">
        <v>25</v>
      </c>
      <c r="B21" s="32">
        <f>B18/B17</f>
        <v>-6.7392290047297923E-2</v>
      </c>
      <c r="C21" s="32">
        <f t="shared" ref="C21:K21" si="24">C18/C17</f>
        <v>3.4042465171392089E-2</v>
      </c>
      <c r="D21" s="32">
        <f t="shared" si="24"/>
        <v>1.5994455365095198E-2</v>
      </c>
      <c r="E21" s="32">
        <f t="shared" si="24"/>
        <v>7.4545098707793911E-3</v>
      </c>
      <c r="F21" s="32">
        <f t="shared" si="24"/>
        <v>3.1872420211546307E-2</v>
      </c>
      <c r="G21" s="32">
        <f t="shared" si="24"/>
        <v>0.15725432448718019</v>
      </c>
      <c r="H21" s="32">
        <f t="shared" si="24"/>
        <v>0.14223117148697864</v>
      </c>
      <c r="I21" s="32">
        <f t="shared" si="24"/>
        <v>-1.4819893552219854E-2</v>
      </c>
      <c r="J21" s="32">
        <f t="shared" si="24"/>
        <v>9.3199883042206388E-2</v>
      </c>
      <c r="K21" s="32">
        <f t="shared" si="24"/>
        <v>0.163664947881762</v>
      </c>
      <c r="L21" s="13"/>
      <c r="M21" s="18"/>
      <c r="N21" s="18"/>
      <c r="O21" s="18"/>
      <c r="P21" s="18"/>
      <c r="Q21" s="18"/>
      <c r="R21" s="18"/>
      <c r="S21" s="18"/>
      <c r="T21" s="18"/>
      <c r="U21" s="18"/>
      <c r="W21" s="18"/>
      <c r="Y21" s="20"/>
    </row>
    <row r="22" spans="1:50" x14ac:dyDescent="0.25">
      <c r="A22" s="3" t="s">
        <v>26</v>
      </c>
      <c r="B22" s="32">
        <f>B21*SQRT(1+(B20/3)*B21)</f>
        <v>-6.7355527530690296E-2</v>
      </c>
      <c r="C22" s="32">
        <f t="shared" ref="C22:K22" si="25">C21*SQRT(1+(C20/3)*C21)</f>
        <v>3.3968574248360826E-2</v>
      </c>
      <c r="D22" s="32">
        <f t="shared" si="25"/>
        <v>1.598843612061409E-2</v>
      </c>
      <c r="E22" s="32">
        <f t="shared" si="25"/>
        <v>7.4505520611943188E-3</v>
      </c>
      <c r="F22" s="32">
        <f t="shared" si="25"/>
        <v>3.1808661546372768E-2</v>
      </c>
      <c r="G22" s="32">
        <f t="shared" si="25"/>
        <v>0.15548978596936475</v>
      </c>
      <c r="H22" s="32">
        <f t="shared" si="25"/>
        <v>0.14106266810957957</v>
      </c>
      <c r="I22" s="32">
        <f t="shared" si="25"/>
        <v>-1.4831858801283605E-2</v>
      </c>
      <c r="J22" s="32">
        <f t="shared" si="25"/>
        <v>9.2803338040606448E-2</v>
      </c>
      <c r="K22" s="32">
        <f t="shared" si="25"/>
        <v>0.16244902599639197</v>
      </c>
      <c r="L22" s="13"/>
      <c r="M22" s="18"/>
      <c r="N22" s="18"/>
      <c r="O22" s="18"/>
      <c r="P22" s="18"/>
      <c r="Q22" s="18"/>
      <c r="R22" s="18"/>
      <c r="S22" s="18"/>
      <c r="T22" s="18"/>
      <c r="U22" s="18"/>
      <c r="W22" s="18"/>
      <c r="Y22" s="20"/>
    </row>
    <row r="23" spans="1:50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3"/>
      <c r="M23" s="18"/>
      <c r="N23" s="18"/>
      <c r="O23" s="18"/>
      <c r="P23" s="18"/>
      <c r="Q23" s="18"/>
      <c r="R23" s="18"/>
      <c r="S23" s="18"/>
      <c r="T23" s="18"/>
      <c r="U23" s="18"/>
      <c r="W23" s="18"/>
      <c r="Y23" s="20"/>
    </row>
    <row r="24" spans="1:50" x14ac:dyDescent="0.25">
      <c r="A24" s="5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3"/>
      <c r="M24" s="18"/>
      <c r="N24" s="18"/>
      <c r="O24" s="18"/>
      <c r="P24" s="18"/>
      <c r="Q24" s="18"/>
      <c r="R24" s="18"/>
      <c r="S24" s="18"/>
      <c r="T24" s="18"/>
      <c r="U24" s="18"/>
      <c r="W24" s="18"/>
      <c r="Y24" s="20"/>
    </row>
    <row r="25" spans="1:50" x14ac:dyDescent="0.25">
      <c r="A25" s="3"/>
      <c r="L25" s="13"/>
      <c r="M25" s="18"/>
      <c r="N25" s="18"/>
      <c r="O25" s="18"/>
      <c r="P25" s="18"/>
      <c r="Q25" s="18"/>
      <c r="R25" s="18"/>
      <c r="S25" s="18"/>
      <c r="T25" s="18"/>
      <c r="U25" s="18"/>
      <c r="W25" s="18"/>
      <c r="Y25" s="20"/>
    </row>
    <row r="26" spans="1:50" x14ac:dyDescent="0.25">
      <c r="A26" s="3"/>
      <c r="L26" s="25"/>
      <c r="M26" s="18"/>
      <c r="N26" s="18"/>
      <c r="O26" s="18"/>
      <c r="P26" s="18"/>
      <c r="Q26" s="18"/>
      <c r="R26" s="18"/>
      <c r="S26" s="18"/>
      <c r="T26" s="18"/>
      <c r="U26" s="18"/>
      <c r="W26" s="18"/>
      <c r="Y26" s="20"/>
    </row>
    <row r="27" spans="1:50" x14ac:dyDescent="0.25">
      <c r="A27" s="2" t="s">
        <v>2</v>
      </c>
      <c r="L27" s="25"/>
      <c r="M27" s="18"/>
      <c r="N27" s="18"/>
      <c r="O27" s="18"/>
      <c r="P27" s="18"/>
      <c r="Q27" s="18"/>
      <c r="R27" s="18"/>
      <c r="S27" s="18"/>
      <c r="T27" s="18"/>
      <c r="U27" s="18"/>
      <c r="W27" s="18"/>
      <c r="Y27" s="20"/>
    </row>
    <row r="28" spans="1:50" x14ac:dyDescent="0.25">
      <c r="A28" s="3"/>
      <c r="L28" s="25"/>
      <c r="M28" s="18"/>
      <c r="N28" s="18"/>
      <c r="O28" s="18"/>
      <c r="P28" s="18"/>
      <c r="Q28" s="18"/>
      <c r="R28" s="18"/>
      <c r="S28" s="18"/>
      <c r="T28" s="18"/>
      <c r="U28" s="18"/>
      <c r="W28" s="18"/>
      <c r="Y28" s="20"/>
    </row>
    <row r="29" spans="1:50" x14ac:dyDescent="0.25">
      <c r="A29" s="3"/>
      <c r="B29" s="3">
        <v>2008</v>
      </c>
      <c r="C29" s="3">
        <f t="shared" ref="C29:K29" si="26">B29+1</f>
        <v>2009</v>
      </c>
      <c r="D29" s="3">
        <f t="shared" si="26"/>
        <v>2010</v>
      </c>
      <c r="E29" s="3">
        <f t="shared" si="26"/>
        <v>2011</v>
      </c>
      <c r="F29" s="3">
        <f t="shared" si="26"/>
        <v>2012</v>
      </c>
      <c r="G29" s="3">
        <f t="shared" si="26"/>
        <v>2013</v>
      </c>
      <c r="H29" s="3">
        <f t="shared" si="26"/>
        <v>2014</v>
      </c>
      <c r="I29" s="3">
        <f t="shared" si="26"/>
        <v>2015</v>
      </c>
      <c r="J29" s="3">
        <f t="shared" si="26"/>
        <v>2016</v>
      </c>
      <c r="K29" s="3">
        <f t="shared" si="26"/>
        <v>2017</v>
      </c>
      <c r="L29" s="27"/>
      <c r="M29" s="18"/>
      <c r="N29" s="18"/>
      <c r="O29" s="18"/>
      <c r="P29" s="18"/>
      <c r="Q29" s="18"/>
      <c r="R29" s="18"/>
      <c r="S29" s="18"/>
      <c r="T29" s="18"/>
      <c r="U29" s="18"/>
      <c r="W29" s="18"/>
      <c r="Y29" s="20"/>
      <c r="AA29" s="41"/>
      <c r="AB29" s="42">
        <v>2008</v>
      </c>
      <c r="AC29" s="41">
        <v>2009</v>
      </c>
      <c r="AD29" s="41">
        <v>2010</v>
      </c>
      <c r="AE29" s="41">
        <v>2011</v>
      </c>
      <c r="AF29" s="41">
        <v>2012</v>
      </c>
      <c r="AG29" s="41">
        <v>2013</v>
      </c>
      <c r="AH29" s="41">
        <v>2014</v>
      </c>
      <c r="AI29" s="41">
        <v>2015</v>
      </c>
      <c r="AJ29" s="41">
        <v>2016</v>
      </c>
      <c r="AK29" s="41">
        <v>2017</v>
      </c>
    </row>
    <row r="30" spans="1:50" x14ac:dyDescent="0.25">
      <c r="A30" s="4" t="s">
        <v>4</v>
      </c>
      <c r="B30" s="6">
        <v>0.25</v>
      </c>
      <c r="C30" s="7">
        <v>0.25</v>
      </c>
      <c r="D30" s="7">
        <v>0.24999999999999975</v>
      </c>
      <c r="E30" s="7">
        <v>0.25</v>
      </c>
      <c r="F30" s="7">
        <v>0.24999999999999997</v>
      </c>
      <c r="G30" s="7">
        <v>0.25</v>
      </c>
      <c r="H30" s="7">
        <v>0.25</v>
      </c>
      <c r="I30" s="7">
        <v>0.25</v>
      </c>
      <c r="J30" s="7">
        <v>0.25</v>
      </c>
      <c r="K30" s="7">
        <v>0.25</v>
      </c>
      <c r="L30" s="27"/>
      <c r="M30" s="18">
        <f t="shared" ref="M30:M39" si="27">C30-B30</f>
        <v>0</v>
      </c>
      <c r="N30" s="18">
        <f t="shared" ref="N30:N39" si="28">D30-C30</f>
        <v>-2.4980018054066022E-16</v>
      </c>
      <c r="O30" s="18">
        <f t="shared" ref="O30:O39" si="29">E30-D30</f>
        <v>0</v>
      </c>
      <c r="P30" s="18">
        <f t="shared" ref="P30:P39" si="30">F30-E30</f>
        <v>0</v>
      </c>
      <c r="Q30" s="18">
        <f t="shared" ref="Q30:Q39" si="31">G30-F30</f>
        <v>0</v>
      </c>
      <c r="R30" s="18">
        <f t="shared" ref="R30:R39" si="32">H30-G30</f>
        <v>0</v>
      </c>
      <c r="S30" s="18">
        <f t="shared" ref="S30:S39" si="33">I30-H30</f>
        <v>0</v>
      </c>
      <c r="T30" s="18">
        <f t="shared" ref="T30:T39" si="34">J30-I30</f>
        <v>0</v>
      </c>
      <c r="U30" s="18">
        <f t="shared" ref="U30:U39" si="35">K30-J30</f>
        <v>0</v>
      </c>
      <c r="W30" s="18">
        <f t="shared" si="11"/>
        <v>2.4980018054066022E-16</v>
      </c>
      <c r="Y30" s="21">
        <f t="shared" ref="Y30:Y53" si="36">SUM(W30:W39)/10</f>
        <v>0.15000010000000003</v>
      </c>
      <c r="AA30" s="41" t="s">
        <v>28</v>
      </c>
      <c r="AB30" s="43">
        <v>-0.66367433985139612</v>
      </c>
      <c r="AC30" s="44">
        <v>-0.26387857617870109</v>
      </c>
      <c r="AD30" s="44">
        <v>-9.1664242623681377E-2</v>
      </c>
      <c r="AE30" s="44">
        <v>-0.14166557402399677</v>
      </c>
      <c r="AF30" s="44">
        <v>-0.22268426391848264</v>
      </c>
      <c r="AG30" s="44">
        <v>-0.25433331919633928</v>
      </c>
      <c r="AH30" s="44">
        <v>8.5596477703722113E-2</v>
      </c>
      <c r="AI30" s="45">
        <v>9.6014200325291142E-3</v>
      </c>
      <c r="AJ30" s="44">
        <v>1.6990459547325396E-2</v>
      </c>
      <c r="AK30" s="44">
        <v>4.6361880838029529E-2</v>
      </c>
      <c r="AO30" s="47">
        <f>AB30*B30</f>
        <v>-0.16591858496284903</v>
      </c>
      <c r="AP30" s="47">
        <f t="shared" ref="AP30:AX30" si="37">AC30*C30</f>
        <v>-6.5969644044675271E-2</v>
      </c>
      <c r="AQ30" s="47">
        <f t="shared" si="37"/>
        <v>-2.291606065592032E-2</v>
      </c>
      <c r="AR30" s="47">
        <f t="shared" si="37"/>
        <v>-3.5416393505999191E-2</v>
      </c>
      <c r="AS30" s="47">
        <f t="shared" si="37"/>
        <v>-5.5671065979620654E-2</v>
      </c>
      <c r="AT30" s="47">
        <f t="shared" si="37"/>
        <v>-6.358332979908482E-2</v>
      </c>
      <c r="AU30" s="47">
        <f t="shared" si="37"/>
        <v>2.1399119425930528E-2</v>
      </c>
      <c r="AV30" s="47">
        <f t="shared" si="37"/>
        <v>2.4003550081322786E-3</v>
      </c>
      <c r="AW30" s="47">
        <f t="shared" si="37"/>
        <v>4.2476148868313491E-3</v>
      </c>
      <c r="AX30" s="47">
        <f t="shared" si="37"/>
        <v>1.1590470209507382E-2</v>
      </c>
    </row>
    <row r="31" spans="1:50" x14ac:dyDescent="0.25">
      <c r="A31" s="4" t="s">
        <v>5</v>
      </c>
      <c r="B31" s="6">
        <v>0.25</v>
      </c>
      <c r="C31" s="7">
        <v>0</v>
      </c>
      <c r="D31" s="7">
        <v>0.25</v>
      </c>
      <c r="E31" s="7">
        <v>0</v>
      </c>
      <c r="F31" s="7">
        <v>-2.8411686995835216E-9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13"/>
      <c r="M31" s="18">
        <f t="shared" si="27"/>
        <v>-0.25</v>
      </c>
      <c r="N31" s="18">
        <f t="shared" si="28"/>
        <v>0.25</v>
      </c>
      <c r="O31" s="18">
        <f t="shared" si="29"/>
        <v>-0.25</v>
      </c>
      <c r="P31" s="18">
        <f t="shared" si="30"/>
        <v>-2.8411686995835216E-9</v>
      </c>
      <c r="Q31" s="18">
        <f t="shared" si="31"/>
        <v>2.8411686995835216E-9</v>
      </c>
      <c r="R31" s="18">
        <f t="shared" si="32"/>
        <v>0</v>
      </c>
      <c r="S31" s="18">
        <f t="shared" si="33"/>
        <v>0</v>
      </c>
      <c r="T31" s="18">
        <f t="shared" si="34"/>
        <v>0</v>
      </c>
      <c r="U31" s="18">
        <f t="shared" si="35"/>
        <v>0</v>
      </c>
      <c r="W31" s="18">
        <f t="shared" si="11"/>
        <v>0.25</v>
      </c>
      <c r="Y31" s="20"/>
      <c r="AA31" s="41" t="s">
        <v>29</v>
      </c>
      <c r="AB31" s="43">
        <v>-1.1918263877767956</v>
      </c>
      <c r="AC31" s="44">
        <v>-0.75694417084163323</v>
      </c>
      <c r="AD31" s="44">
        <v>-9.4054289222240267E-2</v>
      </c>
      <c r="AE31" s="44">
        <v>-0.2332431984714054</v>
      </c>
      <c r="AF31" s="44">
        <v>-4.1341393126409689E-3</v>
      </c>
      <c r="AG31" s="44">
        <v>-3.7582583513478679E-2</v>
      </c>
      <c r="AH31" s="44">
        <v>-4.2516975151283325E-2</v>
      </c>
      <c r="AI31" s="45">
        <v>-7.6401837354857755E-2</v>
      </c>
      <c r="AJ31" s="44">
        <v>-4.2168778754450069E-2</v>
      </c>
      <c r="AK31" s="44">
        <v>-7.5725045420042034E-2</v>
      </c>
      <c r="AO31" s="47">
        <f t="shared" ref="AO31:AO39" si="38">AB31*B31</f>
        <v>-0.2979565969441989</v>
      </c>
      <c r="AP31" s="47">
        <f t="shared" ref="AP31:AP39" si="39">AC31*C31</f>
        <v>0</v>
      </c>
      <c r="AQ31" s="47">
        <f t="shared" ref="AQ31:AQ39" si="40">AD31*D31</f>
        <v>-2.3513572305560067E-2</v>
      </c>
      <c r="AR31" s="47">
        <f t="shared" ref="AR31:AR39" si="41">AE31*E31</f>
        <v>0</v>
      </c>
      <c r="AS31" s="47">
        <f t="shared" ref="AS31:AS39" si="42">AF31*F31</f>
        <v>1.1745787214793255E-11</v>
      </c>
      <c r="AT31" s="47">
        <f t="shared" ref="AT31:AT39" si="43">AG31*G31</f>
        <v>0</v>
      </c>
      <c r="AU31" s="47">
        <f t="shared" ref="AU31:AU39" si="44">AH31*H31</f>
        <v>0</v>
      </c>
      <c r="AV31" s="47">
        <f t="shared" ref="AV31:AV39" si="45">AI31*I31</f>
        <v>0</v>
      </c>
      <c r="AW31" s="47">
        <f t="shared" ref="AW31:AW39" si="46">AJ31*J31</f>
        <v>0</v>
      </c>
      <c r="AX31" s="47">
        <f t="shared" ref="AX31:AX39" si="47">AK31*K31</f>
        <v>0</v>
      </c>
    </row>
    <row r="32" spans="1:50" x14ac:dyDescent="0.25">
      <c r="A32" s="4" t="s">
        <v>6</v>
      </c>
      <c r="B32" s="6">
        <v>0</v>
      </c>
      <c r="C32" s="7">
        <v>0</v>
      </c>
      <c r="D32" s="7">
        <v>0.25</v>
      </c>
      <c r="E32" s="7">
        <v>0</v>
      </c>
      <c r="F32" s="7">
        <v>0</v>
      </c>
      <c r="G32" s="7">
        <v>0</v>
      </c>
      <c r="H32" s="7">
        <v>0.25</v>
      </c>
      <c r="I32" s="7">
        <v>0.25</v>
      </c>
      <c r="J32" s="7">
        <v>0.25</v>
      </c>
      <c r="K32" s="7">
        <v>0.25000099999999981</v>
      </c>
      <c r="L32" s="14"/>
      <c r="M32" s="18">
        <f t="shared" si="27"/>
        <v>0</v>
      </c>
      <c r="N32" s="18">
        <f t="shared" si="28"/>
        <v>0.25</v>
      </c>
      <c r="O32" s="18">
        <f t="shared" si="29"/>
        <v>-0.25</v>
      </c>
      <c r="P32" s="18">
        <f t="shared" si="30"/>
        <v>0</v>
      </c>
      <c r="Q32" s="18">
        <f t="shared" si="31"/>
        <v>0</v>
      </c>
      <c r="R32" s="18">
        <f t="shared" si="32"/>
        <v>0.25</v>
      </c>
      <c r="S32" s="18">
        <f t="shared" si="33"/>
        <v>0</v>
      </c>
      <c r="T32" s="18">
        <f t="shared" si="34"/>
        <v>0</v>
      </c>
      <c r="U32" s="18">
        <f t="shared" si="35"/>
        <v>9.9999999980671106E-7</v>
      </c>
      <c r="W32" s="18">
        <f t="shared" si="11"/>
        <v>0.25000099999999981</v>
      </c>
      <c r="Y32" s="20"/>
      <c r="AA32" s="41" t="s">
        <v>30</v>
      </c>
      <c r="AB32" s="43">
        <v>-0.15789006402433267</v>
      </c>
      <c r="AC32" s="44">
        <v>0.29003001072605722</v>
      </c>
      <c r="AD32" s="44">
        <v>0.22320537052454026</v>
      </c>
      <c r="AE32" s="44">
        <v>-5.894737637268354E-2</v>
      </c>
      <c r="AF32" s="44">
        <v>8.0033443196195514E-2</v>
      </c>
      <c r="AG32" s="44">
        <v>0.11850372025504534</v>
      </c>
      <c r="AH32" s="44">
        <v>6.0283811368684939</v>
      </c>
      <c r="AI32" s="45">
        <v>6.2017653671181057</v>
      </c>
      <c r="AJ32" s="44">
        <v>6.3192299001939745</v>
      </c>
      <c r="AK32" s="44">
        <v>6.1746909259778908</v>
      </c>
      <c r="AO32" s="47">
        <f t="shared" si="38"/>
        <v>0</v>
      </c>
      <c r="AP32" s="47">
        <f t="shared" si="39"/>
        <v>0</v>
      </c>
      <c r="AQ32" s="47">
        <f t="shared" si="40"/>
        <v>5.5801342631135065E-2</v>
      </c>
      <c r="AR32" s="47">
        <f t="shared" si="41"/>
        <v>0</v>
      </c>
      <c r="AS32" s="47">
        <f t="shared" si="42"/>
        <v>0</v>
      </c>
      <c r="AT32" s="47">
        <f t="shared" si="43"/>
        <v>0</v>
      </c>
      <c r="AU32" s="47">
        <f t="shared" si="44"/>
        <v>1.5070952842171235</v>
      </c>
      <c r="AV32" s="47">
        <f t="shared" si="45"/>
        <v>1.5504413417795264</v>
      </c>
      <c r="AW32" s="47">
        <f t="shared" si="46"/>
        <v>1.5798074750484936</v>
      </c>
      <c r="AX32" s="47">
        <f t="shared" si="47"/>
        <v>1.5436789061853975</v>
      </c>
    </row>
    <row r="33" spans="1:50" x14ac:dyDescent="0.25">
      <c r="A33" s="4" t="s">
        <v>7</v>
      </c>
      <c r="B33" s="6">
        <v>0</v>
      </c>
      <c r="C33" s="7">
        <v>0</v>
      </c>
      <c r="D33" s="7">
        <v>0</v>
      </c>
      <c r="E33" s="7">
        <v>0.25</v>
      </c>
      <c r="F33" s="7">
        <v>0.25</v>
      </c>
      <c r="G33" s="7">
        <v>0.25</v>
      </c>
      <c r="H33" s="7">
        <v>0.25</v>
      </c>
      <c r="I33" s="7">
        <v>0.25</v>
      </c>
      <c r="J33" s="7">
        <v>0.25</v>
      </c>
      <c r="K33" s="7">
        <v>0.25</v>
      </c>
      <c r="L33" s="14"/>
      <c r="M33" s="18">
        <f t="shared" si="27"/>
        <v>0</v>
      </c>
      <c r="N33" s="18">
        <f t="shared" si="28"/>
        <v>0</v>
      </c>
      <c r="O33" s="18">
        <f t="shared" si="29"/>
        <v>0.25</v>
      </c>
      <c r="P33" s="18">
        <f t="shared" si="30"/>
        <v>0</v>
      </c>
      <c r="Q33" s="18">
        <f t="shared" si="31"/>
        <v>0</v>
      </c>
      <c r="R33" s="18">
        <f t="shared" si="32"/>
        <v>0</v>
      </c>
      <c r="S33" s="18">
        <f t="shared" si="33"/>
        <v>0</v>
      </c>
      <c r="T33" s="18">
        <f t="shared" si="34"/>
        <v>0</v>
      </c>
      <c r="U33" s="18">
        <f t="shared" si="35"/>
        <v>0</v>
      </c>
      <c r="W33" s="18">
        <f t="shared" si="11"/>
        <v>0.25</v>
      </c>
      <c r="Y33" s="20"/>
      <c r="AA33" s="41" t="s">
        <v>31</v>
      </c>
      <c r="AB33" s="43">
        <v>-0.92049095114507673</v>
      </c>
      <c r="AC33" s="44">
        <v>-0.99505560441278462</v>
      </c>
      <c r="AD33" s="44">
        <v>-0.75488360306648494</v>
      </c>
      <c r="AE33" s="44">
        <v>-0.37250255733416804</v>
      </c>
      <c r="AF33" s="44">
        <v>-0.32724555965857943</v>
      </c>
      <c r="AG33" s="44">
        <v>-0.28141591629585971</v>
      </c>
      <c r="AH33" s="44">
        <v>-0.31986749921291041</v>
      </c>
      <c r="AI33" s="45">
        <v>0.81882587832712339</v>
      </c>
      <c r="AJ33" s="44">
        <v>0.80183340369258704</v>
      </c>
      <c r="AK33" s="44">
        <v>0.79659629737480564</v>
      </c>
      <c r="AO33" s="47">
        <f t="shared" si="38"/>
        <v>0</v>
      </c>
      <c r="AP33" s="47">
        <f t="shared" si="39"/>
        <v>0</v>
      </c>
      <c r="AQ33" s="47">
        <f t="shared" si="40"/>
        <v>0</v>
      </c>
      <c r="AR33" s="47">
        <f t="shared" si="41"/>
        <v>-9.312563933354201E-2</v>
      </c>
      <c r="AS33" s="47">
        <f t="shared" si="42"/>
        <v>-8.1811389914644858E-2</v>
      </c>
      <c r="AT33" s="47">
        <f t="shared" si="43"/>
        <v>-7.0353979073964928E-2</v>
      </c>
      <c r="AU33" s="47">
        <f t="shared" si="44"/>
        <v>-7.9966874803227603E-2</v>
      </c>
      <c r="AV33" s="47">
        <f t="shared" si="45"/>
        <v>0.20470646958178085</v>
      </c>
      <c r="AW33" s="47">
        <f t="shared" si="46"/>
        <v>0.20045835092314676</v>
      </c>
      <c r="AX33" s="47">
        <f t="shared" si="47"/>
        <v>0.19914907434370141</v>
      </c>
    </row>
    <row r="34" spans="1:50" x14ac:dyDescent="0.25">
      <c r="A34" s="4" t="s">
        <v>8</v>
      </c>
      <c r="B34" s="6">
        <v>0</v>
      </c>
      <c r="C34" s="7">
        <v>0.25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14"/>
      <c r="M34" s="18">
        <f t="shared" si="27"/>
        <v>0.25</v>
      </c>
      <c r="N34" s="18">
        <f t="shared" si="28"/>
        <v>-0.25</v>
      </c>
      <c r="O34" s="18">
        <f t="shared" si="29"/>
        <v>0</v>
      </c>
      <c r="P34" s="18">
        <f t="shared" si="30"/>
        <v>0</v>
      </c>
      <c r="Q34" s="18">
        <f t="shared" si="31"/>
        <v>0</v>
      </c>
      <c r="R34" s="18">
        <f t="shared" si="32"/>
        <v>0</v>
      </c>
      <c r="S34" s="18">
        <f t="shared" si="33"/>
        <v>0</v>
      </c>
      <c r="T34" s="18">
        <f t="shared" si="34"/>
        <v>0</v>
      </c>
      <c r="U34" s="18">
        <f t="shared" si="35"/>
        <v>0</v>
      </c>
      <c r="W34" s="18">
        <f t="shared" si="11"/>
        <v>0</v>
      </c>
      <c r="Y34" s="20"/>
      <c r="AA34" s="41" t="s">
        <v>32</v>
      </c>
      <c r="AB34" s="36">
        <v>1.2512711928181879</v>
      </c>
      <c r="AC34" s="36">
        <v>0.13520433810803398</v>
      </c>
      <c r="AD34" s="36">
        <v>0.69152142342123657</v>
      </c>
      <c r="AE34" s="36">
        <v>0.67570107365179466</v>
      </c>
      <c r="AF34" s="36">
        <v>0.61182528018753179</v>
      </c>
      <c r="AG34" s="36">
        <v>0.58497164848981908</v>
      </c>
      <c r="AH34" s="36">
        <v>0.46348043541416528</v>
      </c>
      <c r="AI34" s="39">
        <v>0.44648936700249769</v>
      </c>
      <c r="AJ34" s="36">
        <v>0.4419477160129649</v>
      </c>
      <c r="AK34" s="36">
        <v>0.40366727886194836</v>
      </c>
      <c r="AO34" s="47">
        <f t="shared" si="38"/>
        <v>0</v>
      </c>
      <c r="AP34" s="47">
        <f t="shared" si="39"/>
        <v>3.3801084527008494E-2</v>
      </c>
      <c r="AQ34" s="47">
        <f t="shared" si="40"/>
        <v>0</v>
      </c>
      <c r="AR34" s="47">
        <f t="shared" si="41"/>
        <v>0</v>
      </c>
      <c r="AS34" s="47">
        <f t="shared" si="42"/>
        <v>0</v>
      </c>
      <c r="AT34" s="47">
        <f t="shared" si="43"/>
        <v>0</v>
      </c>
      <c r="AU34" s="47">
        <f t="shared" si="44"/>
        <v>0</v>
      </c>
      <c r="AV34" s="47">
        <f t="shared" si="45"/>
        <v>0</v>
      </c>
      <c r="AW34" s="47">
        <f t="shared" si="46"/>
        <v>0</v>
      </c>
      <c r="AX34" s="47">
        <f t="shared" si="47"/>
        <v>0</v>
      </c>
    </row>
    <row r="35" spans="1:50" x14ac:dyDescent="0.25">
      <c r="A35" s="4" t="s">
        <v>9</v>
      </c>
      <c r="B35" s="6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14"/>
      <c r="M35" s="18">
        <f t="shared" si="27"/>
        <v>0</v>
      </c>
      <c r="N35" s="18">
        <f t="shared" si="28"/>
        <v>0</v>
      </c>
      <c r="O35" s="18">
        <f t="shared" si="29"/>
        <v>0</v>
      </c>
      <c r="P35" s="18">
        <f t="shared" si="30"/>
        <v>0</v>
      </c>
      <c r="Q35" s="18">
        <f t="shared" si="31"/>
        <v>0</v>
      </c>
      <c r="R35" s="18">
        <f t="shared" si="32"/>
        <v>0</v>
      </c>
      <c r="S35" s="18">
        <f t="shared" si="33"/>
        <v>0</v>
      </c>
      <c r="T35" s="18">
        <f t="shared" si="34"/>
        <v>0</v>
      </c>
      <c r="U35" s="18">
        <f t="shared" si="35"/>
        <v>0</v>
      </c>
      <c r="W35" s="18">
        <f t="shared" si="11"/>
        <v>0</v>
      </c>
      <c r="Y35" s="20"/>
      <c r="AA35" s="41" t="s">
        <v>33</v>
      </c>
      <c r="AB35" s="43">
        <v>0.70723594135658641</v>
      </c>
      <c r="AC35" s="44">
        <v>-1.724203077425682</v>
      </c>
      <c r="AD35" s="44">
        <v>-0.12373777971995414</v>
      </c>
      <c r="AE35" s="44">
        <v>8.3340722825509764E-2</v>
      </c>
      <c r="AF35" s="44">
        <v>6.8973205331364293E-2</v>
      </c>
      <c r="AG35" s="44">
        <v>-8.601793080173839E-2</v>
      </c>
      <c r="AH35" s="44">
        <v>-0.17195181236132481</v>
      </c>
      <c r="AI35" s="45">
        <v>-0.18415446806846208</v>
      </c>
      <c r="AJ35" s="44">
        <v>-0.20820650466013141</v>
      </c>
      <c r="AK35" s="44">
        <v>-0.24142265701538101</v>
      </c>
      <c r="AO35" s="47">
        <f t="shared" si="38"/>
        <v>0</v>
      </c>
      <c r="AP35" s="47">
        <f t="shared" si="39"/>
        <v>0</v>
      </c>
      <c r="AQ35" s="47">
        <f t="shared" si="40"/>
        <v>0</v>
      </c>
      <c r="AR35" s="47">
        <f t="shared" si="41"/>
        <v>0</v>
      </c>
      <c r="AS35" s="47">
        <f t="shared" si="42"/>
        <v>0</v>
      </c>
      <c r="AT35" s="47">
        <f t="shared" si="43"/>
        <v>0</v>
      </c>
      <c r="AU35" s="47">
        <f t="shared" si="44"/>
        <v>0</v>
      </c>
      <c r="AV35" s="47">
        <f t="shared" si="45"/>
        <v>0</v>
      </c>
      <c r="AW35" s="47">
        <f t="shared" si="46"/>
        <v>0</v>
      </c>
      <c r="AX35" s="47">
        <f t="shared" si="47"/>
        <v>0</v>
      </c>
    </row>
    <row r="36" spans="1:50" x14ac:dyDescent="0.25">
      <c r="A36" s="4" t="s">
        <v>10</v>
      </c>
      <c r="B36" s="6">
        <v>0</v>
      </c>
      <c r="C36" s="7">
        <v>0.24999999999999978</v>
      </c>
      <c r="D36" s="7">
        <v>0</v>
      </c>
      <c r="E36" s="7">
        <v>0</v>
      </c>
      <c r="F36" s="7">
        <v>0</v>
      </c>
      <c r="G36" s="7">
        <v>8.2676882978693911E-9</v>
      </c>
      <c r="H36" s="7">
        <v>0</v>
      </c>
      <c r="I36" s="7">
        <v>0</v>
      </c>
      <c r="J36" s="7">
        <v>0</v>
      </c>
      <c r="K36" s="7">
        <v>0</v>
      </c>
      <c r="L36" s="13"/>
      <c r="M36" s="18">
        <f t="shared" si="27"/>
        <v>0.24999999999999978</v>
      </c>
      <c r="N36" s="18">
        <f t="shared" si="28"/>
        <v>-0.24999999999999978</v>
      </c>
      <c r="O36" s="18">
        <f t="shared" si="29"/>
        <v>0</v>
      </c>
      <c r="P36" s="18">
        <f t="shared" si="30"/>
        <v>0</v>
      </c>
      <c r="Q36" s="18">
        <f t="shared" si="31"/>
        <v>8.2676882978693911E-9</v>
      </c>
      <c r="R36" s="18">
        <f t="shared" si="32"/>
        <v>-8.2676882978693911E-9</v>
      </c>
      <c r="S36" s="18">
        <f t="shared" si="33"/>
        <v>0</v>
      </c>
      <c r="T36" s="18">
        <f t="shared" si="34"/>
        <v>0</v>
      </c>
      <c r="U36" s="18">
        <f t="shared" si="35"/>
        <v>0</v>
      </c>
      <c r="W36" s="18">
        <f t="shared" si="11"/>
        <v>0</v>
      </c>
      <c r="Y36" s="20"/>
      <c r="AA36" s="41" t="s">
        <v>34</v>
      </c>
      <c r="AB36" s="43">
        <v>3.0060461594891105E-2</v>
      </c>
      <c r="AC36" s="44">
        <v>-1.1844895262460367</v>
      </c>
      <c r="AD36" s="44">
        <v>-1.2577962094380386</v>
      </c>
      <c r="AE36" s="44">
        <v>-1.3972624527350788</v>
      </c>
      <c r="AF36" s="44">
        <v>-1.3080502467876955</v>
      </c>
      <c r="AG36" s="44">
        <v>-1.4181167321900345</v>
      </c>
      <c r="AH36" s="44">
        <v>-1.4460968007522748</v>
      </c>
      <c r="AI36" s="45">
        <v>-1.4126855201374169</v>
      </c>
      <c r="AJ36" s="44">
        <v>-1.276251965262875</v>
      </c>
      <c r="AK36" s="44">
        <v>-1.2337165600414535</v>
      </c>
      <c r="AO36" s="47">
        <f t="shared" si="38"/>
        <v>0</v>
      </c>
      <c r="AP36" s="47">
        <f t="shared" si="39"/>
        <v>-0.29612238156150889</v>
      </c>
      <c r="AQ36" s="47">
        <f t="shared" si="40"/>
        <v>0</v>
      </c>
      <c r="AR36" s="47">
        <f t="shared" si="41"/>
        <v>0</v>
      </c>
      <c r="AS36" s="47">
        <f t="shared" si="42"/>
        <v>0</v>
      </c>
      <c r="AT36" s="47">
        <f t="shared" si="43"/>
        <v>-1.172454711174033E-8</v>
      </c>
      <c r="AU36" s="47">
        <f t="shared" si="44"/>
        <v>0</v>
      </c>
      <c r="AV36" s="47">
        <f t="shared" si="45"/>
        <v>0</v>
      </c>
      <c r="AW36" s="47">
        <f t="shared" si="46"/>
        <v>0</v>
      </c>
      <c r="AX36" s="47">
        <f t="shared" si="47"/>
        <v>0</v>
      </c>
    </row>
    <row r="37" spans="1:50" x14ac:dyDescent="0.25">
      <c r="A37" s="4" t="s">
        <v>11</v>
      </c>
      <c r="B37" s="6">
        <v>0</v>
      </c>
      <c r="C37" s="7">
        <v>0</v>
      </c>
      <c r="D37" s="7">
        <v>0</v>
      </c>
      <c r="E37" s="7">
        <v>0.25</v>
      </c>
      <c r="F37" s="7">
        <v>0.25</v>
      </c>
      <c r="G37" s="7">
        <v>0.25</v>
      </c>
      <c r="H37" s="7">
        <v>0.25</v>
      </c>
      <c r="I37" s="7">
        <v>0.25</v>
      </c>
      <c r="J37" s="7">
        <v>0.25</v>
      </c>
      <c r="K37" s="7">
        <v>0.25</v>
      </c>
      <c r="L37" s="13"/>
      <c r="M37" s="18">
        <f t="shared" si="27"/>
        <v>0</v>
      </c>
      <c r="N37" s="18">
        <f t="shared" si="28"/>
        <v>0</v>
      </c>
      <c r="O37" s="18">
        <f t="shared" si="29"/>
        <v>0.25</v>
      </c>
      <c r="P37" s="18">
        <f t="shared" si="30"/>
        <v>0</v>
      </c>
      <c r="Q37" s="18">
        <f t="shared" si="31"/>
        <v>0</v>
      </c>
      <c r="R37" s="18">
        <f t="shared" si="32"/>
        <v>0</v>
      </c>
      <c r="S37" s="18">
        <f t="shared" si="33"/>
        <v>0</v>
      </c>
      <c r="T37" s="18">
        <f t="shared" si="34"/>
        <v>0</v>
      </c>
      <c r="U37" s="18">
        <f t="shared" si="35"/>
        <v>0</v>
      </c>
      <c r="W37" s="18">
        <f t="shared" si="11"/>
        <v>0.25</v>
      </c>
      <c r="Y37" s="20"/>
      <c r="AA37" s="41" t="s">
        <v>35</v>
      </c>
      <c r="AB37" s="43">
        <v>-0.37860100241639222</v>
      </c>
      <c r="AC37" s="44">
        <v>-0.11193780862956414</v>
      </c>
      <c r="AD37" s="44">
        <v>0.25010937234372937</v>
      </c>
      <c r="AE37" s="44">
        <v>0.41045671805881567</v>
      </c>
      <c r="AF37" s="44">
        <v>0.6391278001166667</v>
      </c>
      <c r="AG37" s="44">
        <v>0.68231749804828623</v>
      </c>
      <c r="AH37" s="44">
        <v>0.60182455228608023</v>
      </c>
      <c r="AI37" s="45">
        <v>0.66702151903054441</v>
      </c>
      <c r="AJ37" s="44">
        <v>0.70681736178703114</v>
      </c>
      <c r="AK37" s="44">
        <v>0.7374160496997223</v>
      </c>
      <c r="AO37" s="47">
        <f t="shared" si="38"/>
        <v>0</v>
      </c>
      <c r="AP37" s="47">
        <f t="shared" si="39"/>
        <v>0</v>
      </c>
      <c r="AQ37" s="47">
        <f t="shared" si="40"/>
        <v>0</v>
      </c>
      <c r="AR37" s="47">
        <f t="shared" si="41"/>
        <v>0.10261417951470392</v>
      </c>
      <c r="AS37" s="47">
        <f t="shared" si="42"/>
        <v>0.15978195002916667</v>
      </c>
      <c r="AT37" s="47">
        <f t="shared" si="43"/>
        <v>0.17057937451207156</v>
      </c>
      <c r="AU37" s="47">
        <f t="shared" si="44"/>
        <v>0.15045613807152006</v>
      </c>
      <c r="AV37" s="47">
        <f t="shared" si="45"/>
        <v>0.1667553797576361</v>
      </c>
      <c r="AW37" s="47">
        <f t="shared" si="46"/>
        <v>0.17670434044675778</v>
      </c>
      <c r="AX37" s="47">
        <f t="shared" si="47"/>
        <v>0.18435401242493057</v>
      </c>
    </row>
    <row r="38" spans="1:50" x14ac:dyDescent="0.25">
      <c r="A38" s="5" t="s">
        <v>12</v>
      </c>
      <c r="B38" s="6">
        <v>0.25</v>
      </c>
      <c r="C38" s="7">
        <v>0</v>
      </c>
      <c r="D38" s="7">
        <v>0</v>
      </c>
      <c r="E38" s="7">
        <v>0.25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13"/>
      <c r="M38" s="18">
        <f t="shared" si="27"/>
        <v>-0.25</v>
      </c>
      <c r="N38" s="18">
        <f t="shared" si="28"/>
        <v>0</v>
      </c>
      <c r="O38" s="18">
        <f t="shared" si="29"/>
        <v>0.25</v>
      </c>
      <c r="P38" s="18">
        <f t="shared" si="30"/>
        <v>-0.25</v>
      </c>
      <c r="Q38" s="18">
        <f t="shared" si="31"/>
        <v>0</v>
      </c>
      <c r="R38" s="18">
        <f t="shared" si="32"/>
        <v>0</v>
      </c>
      <c r="S38" s="18">
        <f t="shared" si="33"/>
        <v>0</v>
      </c>
      <c r="T38" s="18">
        <f t="shared" si="34"/>
        <v>0</v>
      </c>
      <c r="U38" s="18">
        <f t="shared" si="35"/>
        <v>0</v>
      </c>
      <c r="W38" s="18">
        <f t="shared" si="11"/>
        <v>0.25</v>
      </c>
      <c r="Y38" s="20"/>
      <c r="AA38" s="41" t="s">
        <v>36</v>
      </c>
      <c r="AB38" s="43">
        <v>0.90524170750629918</v>
      </c>
      <c r="AC38" s="44">
        <v>-0.69011847702216333</v>
      </c>
      <c r="AD38" s="44">
        <v>-0.49835074712009958</v>
      </c>
      <c r="AE38" s="44">
        <v>-0.65875744361950317</v>
      </c>
      <c r="AF38" s="44">
        <v>-0.45952207442387927</v>
      </c>
      <c r="AG38" s="44">
        <v>-0.50551603080799712</v>
      </c>
      <c r="AH38" s="44">
        <v>-0.23654425178854291</v>
      </c>
      <c r="AI38" s="45">
        <v>-0.29770915617233107</v>
      </c>
      <c r="AJ38" s="44">
        <v>-0.25430071802139209</v>
      </c>
      <c r="AK38" s="44">
        <v>-0.23889424806160761</v>
      </c>
      <c r="AO38" s="47">
        <f t="shared" si="38"/>
        <v>0.22631042687657479</v>
      </c>
      <c r="AP38" s="47">
        <f t="shared" si="39"/>
        <v>0</v>
      </c>
      <c r="AQ38" s="47">
        <f t="shared" si="40"/>
        <v>0</v>
      </c>
      <c r="AR38" s="47">
        <f t="shared" si="41"/>
        <v>-0.16468936090487579</v>
      </c>
      <c r="AS38" s="47">
        <f t="shared" si="42"/>
        <v>0</v>
      </c>
      <c r="AT38" s="47">
        <f t="shared" si="43"/>
        <v>0</v>
      </c>
      <c r="AU38" s="47">
        <f t="shared" si="44"/>
        <v>0</v>
      </c>
      <c r="AV38" s="47">
        <f t="shared" si="45"/>
        <v>0</v>
      </c>
      <c r="AW38" s="47">
        <f t="shared" si="46"/>
        <v>0</v>
      </c>
      <c r="AX38" s="47">
        <f t="shared" si="47"/>
        <v>0</v>
      </c>
    </row>
    <row r="39" spans="1:50" x14ac:dyDescent="0.25">
      <c r="A39" s="5" t="s">
        <v>13</v>
      </c>
      <c r="B39" s="6">
        <v>0.25</v>
      </c>
      <c r="C39" s="7">
        <v>0.25</v>
      </c>
      <c r="D39" s="7">
        <v>0.25</v>
      </c>
      <c r="E39" s="7">
        <v>5.8974627403785007E-9</v>
      </c>
      <c r="F39" s="7">
        <v>0.25</v>
      </c>
      <c r="G39" s="7">
        <v>0.25</v>
      </c>
      <c r="H39" s="7">
        <v>5.9010247382973446E-9</v>
      </c>
      <c r="I39" s="7">
        <v>-4.3186065626366066E-9</v>
      </c>
      <c r="J39" s="7">
        <v>-1.3226982304576085E-9</v>
      </c>
      <c r="K39" s="7">
        <v>0</v>
      </c>
      <c r="L39" s="13"/>
      <c r="M39" s="18">
        <f t="shared" si="27"/>
        <v>0</v>
      </c>
      <c r="N39" s="18">
        <f t="shared" si="28"/>
        <v>0</v>
      </c>
      <c r="O39" s="18">
        <f t="shared" si="29"/>
        <v>-0.24999999410253726</v>
      </c>
      <c r="P39" s="18">
        <f t="shared" si="30"/>
        <v>0.24999999410253726</v>
      </c>
      <c r="Q39" s="18">
        <f t="shared" si="31"/>
        <v>0</v>
      </c>
      <c r="R39" s="18">
        <f t="shared" si="32"/>
        <v>-0.24999999409897528</v>
      </c>
      <c r="S39" s="18">
        <f t="shared" si="33"/>
        <v>-1.0219631300933951E-8</v>
      </c>
      <c r="T39" s="18">
        <f t="shared" si="34"/>
        <v>2.9959083321789981E-9</v>
      </c>
      <c r="U39" s="18">
        <f t="shared" si="35"/>
        <v>1.3226982304576085E-9</v>
      </c>
      <c r="W39" s="18">
        <f t="shared" si="11"/>
        <v>0.25</v>
      </c>
      <c r="Y39" s="20"/>
      <c r="AA39" s="40" t="s">
        <v>37</v>
      </c>
      <c r="AB39" s="46">
        <v>4.1797421037620034E-4</v>
      </c>
      <c r="AC39" s="46">
        <v>0.52608623730032067</v>
      </c>
      <c r="AD39" s="44">
        <v>0.3403255750835476</v>
      </c>
      <c r="AE39" s="44">
        <v>0.2846319429304352</v>
      </c>
      <c r="AF39" s="44">
        <v>0.22198862424667071</v>
      </c>
      <c r="AG39" s="44">
        <v>0.19820091259058847</v>
      </c>
      <c r="AH39" s="44">
        <v>0.20121664704829731</v>
      </c>
      <c r="AI39" s="45">
        <v>0.10233538761935589</v>
      </c>
      <c r="AJ39" s="44">
        <v>0.12696173149604065</v>
      </c>
      <c r="AK39" s="44">
        <v>0.10076154240448852</v>
      </c>
      <c r="AO39" s="47">
        <f t="shared" si="38"/>
        <v>1.0449355259405009E-4</v>
      </c>
      <c r="AP39" s="47">
        <f t="shared" si="39"/>
        <v>0.13152155932508017</v>
      </c>
      <c r="AQ39" s="47">
        <f t="shared" si="40"/>
        <v>8.5081393770886901E-2</v>
      </c>
      <c r="AR39" s="47">
        <f t="shared" si="41"/>
        <v>1.6786062781537813E-9</v>
      </c>
      <c r="AS39" s="47">
        <f t="shared" si="42"/>
        <v>5.5497156061667677E-2</v>
      </c>
      <c r="AT39" s="47">
        <f t="shared" si="43"/>
        <v>4.9550228147647118E-2</v>
      </c>
      <c r="AU39" s="47">
        <f t="shared" si="44"/>
        <v>1.1873844119892479E-9</v>
      </c>
      <c r="AV39" s="47">
        <f t="shared" si="45"/>
        <v>-4.4194627656291125E-10</v>
      </c>
      <c r="AW39" s="47">
        <f t="shared" si="46"/>
        <v>-1.6793205758564698E-10</v>
      </c>
      <c r="AX39" s="47">
        <f t="shared" si="47"/>
        <v>0</v>
      </c>
    </row>
    <row r="40" spans="1:50" x14ac:dyDescent="0.25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13"/>
      <c r="M40" s="18"/>
      <c r="N40" s="18"/>
      <c r="O40" s="18"/>
      <c r="P40" s="18"/>
      <c r="Q40" s="18"/>
      <c r="R40" s="18"/>
      <c r="S40" s="18"/>
      <c r="T40" s="18"/>
      <c r="U40" s="18"/>
      <c r="W40" s="18"/>
      <c r="Y40" s="20"/>
    </row>
    <row r="41" spans="1:50" x14ac:dyDescent="0.25">
      <c r="A41" s="5" t="s">
        <v>14</v>
      </c>
      <c r="B41" s="23">
        <v>0.28331866020102681</v>
      </c>
      <c r="C41" s="23">
        <v>0.35867861067103851</v>
      </c>
      <c r="D41" s="23">
        <v>0.37043854097119738</v>
      </c>
      <c r="E41" s="23">
        <v>0.22432524990288757</v>
      </c>
      <c r="F41" s="23">
        <v>0.12879313211564208</v>
      </c>
      <c r="G41" s="23">
        <v>0.24933602182676987</v>
      </c>
      <c r="H41" s="23">
        <v>0.38813669434067782</v>
      </c>
      <c r="I41" s="23">
        <v>0.35834445858311437</v>
      </c>
      <c r="J41" s="23">
        <v>0.45649265139614154</v>
      </c>
      <c r="K41" s="24">
        <v>0.57033547077826918</v>
      </c>
      <c r="L41" s="13"/>
      <c r="M41" s="18"/>
      <c r="N41" s="18"/>
      <c r="O41" s="18"/>
      <c r="P41" s="18"/>
      <c r="Q41" s="18"/>
      <c r="R41" s="18"/>
      <c r="S41" s="18"/>
      <c r="T41" s="18"/>
      <c r="U41" s="18"/>
      <c r="W41" s="18"/>
      <c r="Y41" s="20"/>
    </row>
    <row r="42" spans="1:50" x14ac:dyDescent="0.25">
      <c r="A42" s="5" t="s">
        <v>15</v>
      </c>
      <c r="B42" s="12">
        <v>-1.2563079878658437E-2</v>
      </c>
      <c r="C42" s="12">
        <v>9.8210554466634549E-4</v>
      </c>
      <c r="D42" s="12">
        <v>3.0569419472385316E-4</v>
      </c>
      <c r="E42" s="12">
        <v>-2.758850487897218E-3</v>
      </c>
      <c r="F42" s="12">
        <v>4.2282371912218276E-3</v>
      </c>
      <c r="G42" s="12">
        <v>3.8398294307222421E-2</v>
      </c>
      <c r="H42" s="12">
        <v>3.1868318423606393E-2</v>
      </c>
      <c r="I42" s="12">
        <v>2.9281251384304874E-2</v>
      </c>
      <c r="J42" s="15">
        <v>-5.8635316102465329E-3</v>
      </c>
      <c r="K42" s="12">
        <v>0.11396464335757184</v>
      </c>
      <c r="L42" s="13"/>
      <c r="M42" s="49" t="s">
        <v>45</v>
      </c>
      <c r="N42" s="49" t="s">
        <v>43</v>
      </c>
      <c r="O42" s="50" t="s">
        <v>46</v>
      </c>
      <c r="P42" s="50" t="s">
        <v>44</v>
      </c>
      <c r="Q42" s="50" t="s">
        <v>26</v>
      </c>
      <c r="R42" s="50" t="s">
        <v>23</v>
      </c>
      <c r="S42" s="18"/>
      <c r="T42" s="18"/>
      <c r="U42" s="18"/>
      <c r="W42" s="18"/>
      <c r="Y42" s="20"/>
    </row>
    <row r="43" spans="1:50" x14ac:dyDescent="0.25">
      <c r="A43" s="5" t="s">
        <v>27</v>
      </c>
      <c r="B43" s="18">
        <f>B42</f>
        <v>-1.2563079878658437E-2</v>
      </c>
      <c r="C43" s="18">
        <f t="shared" ref="C43:K43" si="48">B43+C42</f>
        <v>-1.1580974333992092E-2</v>
      </c>
      <c r="D43" s="18">
        <f t="shared" si="48"/>
        <v>-1.1275280139268238E-2</v>
      </c>
      <c r="E43" s="18">
        <f t="shared" si="48"/>
        <v>-1.4034130627165456E-2</v>
      </c>
      <c r="F43" s="18">
        <f t="shared" si="48"/>
        <v>-9.805893435943628E-3</v>
      </c>
      <c r="G43" s="18">
        <f t="shared" si="48"/>
        <v>2.8592400871278793E-2</v>
      </c>
      <c r="H43" s="18">
        <f t="shared" si="48"/>
        <v>6.0460719294885182E-2</v>
      </c>
      <c r="I43" s="18">
        <f t="shared" si="48"/>
        <v>8.9741970679190056E-2</v>
      </c>
      <c r="J43" s="18">
        <f t="shared" si="48"/>
        <v>8.3878439068943517E-2</v>
      </c>
      <c r="K43" s="18">
        <f t="shared" si="48"/>
        <v>0.19784308242651535</v>
      </c>
      <c r="L43" s="27"/>
      <c r="M43" s="27" t="s">
        <v>20</v>
      </c>
      <c r="N43" s="18">
        <f>AVERAGE(B42:K42)</f>
        <v>1.9784308242651535E-2</v>
      </c>
      <c r="O43" s="18">
        <f>AVERAGE(B41:K41)</f>
        <v>0.33881994907867652</v>
      </c>
      <c r="P43" s="47">
        <f>AVERAGE(B44:K44)</f>
        <v>0.70568726380125912</v>
      </c>
      <c r="Q43" s="35">
        <f>AVERAGE(B46:K46)</f>
        <v>5.0127557581259787E-2</v>
      </c>
      <c r="R43" s="18">
        <f>Y30</f>
        <v>0.15000010000000003</v>
      </c>
      <c r="S43" s="18"/>
      <c r="T43" s="18"/>
      <c r="U43" s="18"/>
      <c r="W43" s="18"/>
      <c r="Y43" s="20"/>
    </row>
    <row r="44" spans="1:50" x14ac:dyDescent="0.25">
      <c r="A44" s="3" t="s">
        <v>24</v>
      </c>
      <c r="B44" s="47">
        <f>SUM(AO30:AO39)</f>
        <v>-0.23746026147787908</v>
      </c>
      <c r="C44" s="47">
        <f t="shared" ref="C44:K44" si="49">SUM(AP30:AP39)</f>
        <v>-0.1967693817540955</v>
      </c>
      <c r="D44" s="47">
        <f t="shared" si="49"/>
        <v>9.4453103440541586E-2</v>
      </c>
      <c r="E44" s="47">
        <f t="shared" si="49"/>
        <v>-0.19061721255110678</v>
      </c>
      <c r="F44" s="47">
        <f t="shared" si="49"/>
        <v>7.7796650208314624E-2</v>
      </c>
      <c r="G44" s="47">
        <f t="shared" si="49"/>
        <v>8.6192282062121817E-2</v>
      </c>
      <c r="H44" s="47">
        <f t="shared" si="49"/>
        <v>1.5989836680987308</v>
      </c>
      <c r="I44" s="47">
        <f t="shared" si="49"/>
        <v>1.9243035456851294</v>
      </c>
      <c r="J44" s="47">
        <f t="shared" si="49"/>
        <v>1.9612177811372975</v>
      </c>
      <c r="K44" s="47">
        <f t="shared" si="49"/>
        <v>1.9387724631635368</v>
      </c>
      <c r="L44" s="27"/>
      <c r="M44" s="27"/>
      <c r="N44" s="26"/>
      <c r="O44" s="26"/>
      <c r="P44" s="26"/>
      <c r="Q44" s="18"/>
      <c r="R44" s="18"/>
      <c r="S44" s="18"/>
      <c r="T44" s="18"/>
      <c r="U44" s="18"/>
      <c r="W44" s="18"/>
      <c r="Y44" s="20"/>
    </row>
    <row r="45" spans="1:50" x14ac:dyDescent="0.25">
      <c r="A45" s="3" t="s">
        <v>25</v>
      </c>
      <c r="B45" s="32">
        <f>B42/B41</f>
        <v>-4.4342578317094927E-2</v>
      </c>
      <c r="C45" s="32">
        <f t="shared" ref="C45:K45" si="50">C42/C41</f>
        <v>2.738121302602797E-3</v>
      </c>
      <c r="D45" s="32">
        <f t="shared" si="50"/>
        <v>8.2522243479957375E-4</v>
      </c>
      <c r="E45" s="32">
        <f t="shared" si="50"/>
        <v>-1.229843938251066E-2</v>
      </c>
      <c r="F45" s="32">
        <f t="shared" si="50"/>
        <v>3.2829679050163443E-2</v>
      </c>
      <c r="G45" s="32">
        <f t="shared" si="50"/>
        <v>0.15400219360963513</v>
      </c>
      <c r="H45" s="32">
        <f t="shared" si="50"/>
        <v>8.2105914973436472E-2</v>
      </c>
      <c r="I45" s="32">
        <f t="shared" si="50"/>
        <v>8.1712583194623017E-2</v>
      </c>
      <c r="J45" s="32">
        <f t="shared" si="50"/>
        <v>-1.2844744799973124E-2</v>
      </c>
      <c r="K45" s="32">
        <f t="shared" si="50"/>
        <v>0.19982036747961301</v>
      </c>
      <c r="L45" s="27"/>
      <c r="M45" s="27"/>
      <c r="N45" s="26"/>
      <c r="O45" s="26"/>
      <c r="P45" s="26"/>
      <c r="Q45" s="18"/>
      <c r="R45" s="18"/>
      <c r="S45" s="18"/>
      <c r="T45" s="18"/>
      <c r="U45" s="18"/>
      <c r="W45" s="18"/>
      <c r="Y45" s="20"/>
    </row>
    <row r="46" spans="1:50" x14ac:dyDescent="0.25">
      <c r="A46" s="3" t="s">
        <v>26</v>
      </c>
      <c r="B46" s="32">
        <f>B45*SQRT(1+(B44/3)*B45)</f>
        <v>-4.4420328424286136E-2</v>
      </c>
      <c r="C46" s="32">
        <f t="shared" ref="C46:K46" si="51">C45*SQRT(1+(C44/3)*C45)</f>
        <v>2.7378754181104181E-3</v>
      </c>
      <c r="D46" s="32">
        <f t="shared" si="51"/>
        <v>8.2523315503229817E-4</v>
      </c>
      <c r="E46" s="32">
        <f t="shared" si="51"/>
        <v>-1.2303243637566564E-2</v>
      </c>
      <c r="F46" s="32">
        <f t="shared" si="51"/>
        <v>3.2843650790855106E-2</v>
      </c>
      <c r="G46" s="32">
        <f t="shared" si="51"/>
        <v>0.15434251664279452</v>
      </c>
      <c r="H46" s="32">
        <f t="shared" si="51"/>
        <v>8.3883238130989607E-2</v>
      </c>
      <c r="I46" s="32">
        <f t="shared" si="51"/>
        <v>8.3826647594781659E-2</v>
      </c>
      <c r="J46" s="32">
        <f t="shared" si="51"/>
        <v>-1.2790701716348336E-2</v>
      </c>
      <c r="K46" s="32">
        <f t="shared" si="51"/>
        <v>0.21233068785823528</v>
      </c>
      <c r="L46" s="27"/>
      <c r="M46" s="27"/>
      <c r="N46" s="26"/>
      <c r="O46" s="26"/>
      <c r="P46" s="26"/>
      <c r="Q46" s="18"/>
      <c r="R46" s="18"/>
      <c r="S46" s="18"/>
      <c r="T46" s="18"/>
      <c r="U46" s="18"/>
      <c r="W46" s="18"/>
      <c r="Y46" s="20"/>
    </row>
    <row r="47" spans="1:50" x14ac:dyDescent="0.25">
      <c r="A47" s="5"/>
      <c r="L47" s="27"/>
      <c r="M47" s="27"/>
      <c r="N47" s="26"/>
      <c r="O47" s="26"/>
      <c r="P47" s="26"/>
      <c r="Q47" s="18"/>
      <c r="R47" s="18"/>
      <c r="S47" s="18"/>
      <c r="T47" s="18"/>
      <c r="U47" s="18"/>
      <c r="W47" s="18"/>
      <c r="Y47" s="20"/>
    </row>
    <row r="48" spans="1:50" x14ac:dyDescent="0.25">
      <c r="A48" s="5"/>
      <c r="L48" s="27"/>
      <c r="M48" s="27"/>
      <c r="N48" s="26"/>
      <c r="O48" s="26"/>
      <c r="P48" s="26"/>
      <c r="Q48" s="18"/>
      <c r="R48" s="18"/>
      <c r="S48" s="18"/>
      <c r="T48" s="18"/>
      <c r="U48" s="18"/>
      <c r="W48" s="18"/>
      <c r="Y48" s="20"/>
    </row>
    <row r="49" spans="1:50" x14ac:dyDescent="0.25">
      <c r="A49" s="5"/>
      <c r="L49" s="27"/>
      <c r="M49" s="27"/>
      <c r="N49" s="26"/>
      <c r="O49" s="26"/>
      <c r="P49" s="26"/>
      <c r="Q49" s="18"/>
      <c r="R49" s="18"/>
      <c r="S49" s="18"/>
      <c r="T49" s="18"/>
      <c r="U49" s="18"/>
      <c r="W49" s="18"/>
      <c r="Y49" s="20"/>
    </row>
    <row r="50" spans="1:50" x14ac:dyDescent="0.25">
      <c r="A50" s="2" t="s">
        <v>3</v>
      </c>
      <c r="L50" s="13"/>
      <c r="M50" s="27"/>
      <c r="N50" s="26"/>
      <c r="O50" s="26"/>
      <c r="P50" s="26"/>
      <c r="Q50" s="18"/>
      <c r="R50" s="18"/>
      <c r="S50" s="18"/>
      <c r="T50" s="18"/>
      <c r="U50" s="18"/>
      <c r="W50" s="18"/>
      <c r="Y50" s="20"/>
    </row>
    <row r="51" spans="1:50" x14ac:dyDescent="0.25">
      <c r="A51" s="3"/>
      <c r="L51" s="13"/>
      <c r="M51" s="18"/>
      <c r="N51" s="18"/>
      <c r="O51" s="18"/>
      <c r="P51" s="18"/>
      <c r="Q51" s="18"/>
      <c r="R51" s="18"/>
      <c r="S51" s="18"/>
      <c r="T51" s="18"/>
      <c r="U51" s="18"/>
      <c r="W51" s="18"/>
      <c r="Y51" s="20"/>
    </row>
    <row r="52" spans="1:50" x14ac:dyDescent="0.25">
      <c r="A52" s="3"/>
      <c r="B52" s="3">
        <v>2008</v>
      </c>
      <c r="C52" s="3">
        <f t="shared" ref="C52:K52" si="52">B52+1</f>
        <v>2009</v>
      </c>
      <c r="D52" s="3">
        <f t="shared" si="52"/>
        <v>2010</v>
      </c>
      <c r="E52" s="3">
        <f t="shared" si="52"/>
        <v>2011</v>
      </c>
      <c r="F52" s="3">
        <f t="shared" si="52"/>
        <v>2012</v>
      </c>
      <c r="G52" s="3">
        <f t="shared" si="52"/>
        <v>2013</v>
      </c>
      <c r="H52" s="3">
        <f t="shared" si="52"/>
        <v>2014</v>
      </c>
      <c r="I52" s="3">
        <f t="shared" si="52"/>
        <v>2015</v>
      </c>
      <c r="J52" s="3">
        <f t="shared" si="52"/>
        <v>2016</v>
      </c>
      <c r="K52" s="3">
        <f t="shared" si="52"/>
        <v>2017</v>
      </c>
      <c r="L52" s="13"/>
      <c r="M52" s="18"/>
      <c r="N52" s="18"/>
      <c r="O52" s="18"/>
      <c r="P52" s="18"/>
      <c r="Q52" s="18"/>
      <c r="R52" s="18"/>
      <c r="S52" s="18"/>
      <c r="T52" s="18"/>
      <c r="U52" s="18"/>
      <c r="W52" s="18"/>
      <c r="Y52" s="20"/>
      <c r="AA52" s="41"/>
      <c r="AB52" s="42">
        <v>2008</v>
      </c>
      <c r="AC52" s="41">
        <v>2009</v>
      </c>
      <c r="AD52" s="41">
        <v>2010</v>
      </c>
      <c r="AE52" s="41">
        <v>2011</v>
      </c>
      <c r="AF52" s="41">
        <v>2012</v>
      </c>
      <c r="AG52" s="41">
        <v>2013</v>
      </c>
      <c r="AH52" s="41">
        <v>2014</v>
      </c>
      <c r="AI52" s="41">
        <v>2015</v>
      </c>
      <c r="AJ52" s="41">
        <v>2016</v>
      </c>
      <c r="AK52" s="41">
        <v>2017</v>
      </c>
    </row>
    <row r="53" spans="1:50" x14ac:dyDescent="0.25">
      <c r="A53" s="4" t="s">
        <v>4</v>
      </c>
      <c r="B53" s="6">
        <v>0.25</v>
      </c>
      <c r="C53" s="7">
        <v>0.25</v>
      </c>
      <c r="D53" s="7">
        <v>0.24999999999999975</v>
      </c>
      <c r="E53" s="7">
        <v>0.25</v>
      </c>
      <c r="F53" s="7">
        <v>0.25</v>
      </c>
      <c r="G53" s="7">
        <v>0.25</v>
      </c>
      <c r="H53" s="7">
        <v>0.25</v>
      </c>
      <c r="I53" s="7">
        <v>0.25</v>
      </c>
      <c r="J53" s="7">
        <v>0.25</v>
      </c>
      <c r="K53" s="7">
        <v>0.25000099999999997</v>
      </c>
      <c r="L53" s="13"/>
      <c r="M53" s="18">
        <f t="shared" ref="M53:M62" si="53">C53-B53</f>
        <v>0</v>
      </c>
      <c r="N53" s="18">
        <f t="shared" ref="N53:N62" si="54">D53-C53</f>
        <v>-2.4980018054066022E-16</v>
      </c>
      <c r="O53" s="18">
        <f t="shared" ref="O53:O62" si="55">E53-D53</f>
        <v>0</v>
      </c>
      <c r="P53" s="18">
        <f t="shared" ref="P53:P62" si="56">F53-E53</f>
        <v>0</v>
      </c>
      <c r="Q53" s="18">
        <f t="shared" ref="Q53:Q62" si="57">G53-F53</f>
        <v>0</v>
      </c>
      <c r="R53" s="18">
        <f t="shared" ref="R53:R62" si="58">H53-G53</f>
        <v>0</v>
      </c>
      <c r="S53" s="18">
        <f t="shared" ref="S53:S62" si="59">I53-H53</f>
        <v>0</v>
      </c>
      <c r="T53" s="18">
        <f t="shared" ref="T53:T62" si="60">J53-I53</f>
        <v>0</v>
      </c>
      <c r="U53" s="18">
        <f t="shared" ref="U53:U62" si="61">K53-J53</f>
        <v>9.9999999997324451E-7</v>
      </c>
      <c r="W53" s="18">
        <f t="shared" si="11"/>
        <v>9.9999999972344433E-7</v>
      </c>
      <c r="Y53" s="21">
        <f t="shared" si="36"/>
        <v>0.13377766673266639</v>
      </c>
      <c r="AA53" s="41" t="s">
        <v>28</v>
      </c>
      <c r="AB53" s="43">
        <v>-0.66367433985139612</v>
      </c>
      <c r="AC53" s="44">
        <v>-0.26387857617870109</v>
      </c>
      <c r="AD53" s="44">
        <v>-9.1664242623681377E-2</v>
      </c>
      <c r="AE53" s="44">
        <v>-0.14166557402399677</v>
      </c>
      <c r="AF53" s="44">
        <v>-0.22268426391848264</v>
      </c>
      <c r="AG53" s="44">
        <v>-0.25433331919633928</v>
      </c>
      <c r="AH53" s="44">
        <v>8.5596477703722113E-2</v>
      </c>
      <c r="AI53" s="45">
        <v>9.6014200325291142E-3</v>
      </c>
      <c r="AJ53" s="44">
        <v>1.6990459547325396E-2</v>
      </c>
      <c r="AK53" s="44">
        <v>4.6361880838029529E-2</v>
      </c>
      <c r="AO53" s="47">
        <f>AB53*B53</f>
        <v>-0.16591858496284903</v>
      </c>
      <c r="AP53" s="47">
        <f t="shared" ref="AP53:AX53" si="62">AC53*C53</f>
        <v>-6.5969644044675271E-2</v>
      </c>
      <c r="AQ53" s="47">
        <f t="shared" si="62"/>
        <v>-2.291606065592032E-2</v>
      </c>
      <c r="AR53" s="47">
        <f t="shared" si="62"/>
        <v>-3.5416393505999191E-2</v>
      </c>
      <c r="AS53" s="47">
        <f t="shared" si="62"/>
        <v>-5.5671065979620661E-2</v>
      </c>
      <c r="AT53" s="47">
        <f t="shared" si="62"/>
        <v>-6.358332979908482E-2</v>
      </c>
      <c r="AU53" s="47">
        <f t="shared" si="62"/>
        <v>2.1399119425930528E-2</v>
      </c>
      <c r="AV53" s="47">
        <f t="shared" si="62"/>
        <v>2.4003550081322786E-3</v>
      </c>
      <c r="AW53" s="47">
        <f t="shared" si="62"/>
        <v>4.2476148868313491E-3</v>
      </c>
      <c r="AX53" s="47">
        <f t="shared" si="62"/>
        <v>1.1590516571388218E-2</v>
      </c>
    </row>
    <row r="54" spans="1:50" x14ac:dyDescent="0.25">
      <c r="A54" s="4" t="s">
        <v>5</v>
      </c>
      <c r="B54" s="6">
        <v>0.25</v>
      </c>
      <c r="C54" s="7">
        <v>0</v>
      </c>
      <c r="D54" s="7">
        <v>0.25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13"/>
      <c r="M54" s="18">
        <f t="shared" si="53"/>
        <v>-0.25</v>
      </c>
      <c r="N54" s="18">
        <f t="shared" si="54"/>
        <v>0.25</v>
      </c>
      <c r="O54" s="18">
        <f t="shared" si="55"/>
        <v>-0.25</v>
      </c>
      <c r="P54" s="18">
        <f t="shared" si="56"/>
        <v>0</v>
      </c>
      <c r="Q54" s="18">
        <f t="shared" si="57"/>
        <v>0</v>
      </c>
      <c r="R54" s="18">
        <f t="shared" si="58"/>
        <v>0</v>
      </c>
      <c r="S54" s="18">
        <f t="shared" si="59"/>
        <v>0</v>
      </c>
      <c r="T54" s="18">
        <f t="shared" si="60"/>
        <v>0</v>
      </c>
      <c r="U54" s="18">
        <f t="shared" si="61"/>
        <v>0</v>
      </c>
      <c r="W54" s="18">
        <f t="shared" si="11"/>
        <v>0.25</v>
      </c>
      <c r="Y54" s="20"/>
      <c r="AA54" s="41" t="s">
        <v>29</v>
      </c>
      <c r="AB54" s="43">
        <v>-1.1918263877767956</v>
      </c>
      <c r="AC54" s="44">
        <v>-0.75694417084163323</v>
      </c>
      <c r="AD54" s="44">
        <v>-9.4054289222240267E-2</v>
      </c>
      <c r="AE54" s="44">
        <v>-0.2332431984714054</v>
      </c>
      <c r="AF54" s="44">
        <v>-4.1341393126409689E-3</v>
      </c>
      <c r="AG54" s="44">
        <v>-3.7582583513478679E-2</v>
      </c>
      <c r="AH54" s="44">
        <v>-4.2516975151283325E-2</v>
      </c>
      <c r="AI54" s="45">
        <v>-7.6401837354857755E-2</v>
      </c>
      <c r="AJ54" s="44">
        <v>-4.2168778754450069E-2</v>
      </c>
      <c r="AK54" s="44">
        <v>-7.5725045420042034E-2</v>
      </c>
      <c r="AO54" s="47">
        <f t="shared" ref="AO54:AO62" si="63">AB54*B54</f>
        <v>-0.2979565969441989</v>
      </c>
      <c r="AP54" s="47">
        <f t="shared" ref="AP54:AP62" si="64">AC54*C54</f>
        <v>0</v>
      </c>
      <c r="AQ54" s="47">
        <f t="shared" ref="AQ54:AQ62" si="65">AD54*D54</f>
        <v>-2.3513572305560067E-2</v>
      </c>
      <c r="AR54" s="47">
        <f t="shared" ref="AR54:AR62" si="66">AE54*E54</f>
        <v>0</v>
      </c>
      <c r="AS54" s="47">
        <f t="shared" ref="AS54:AS62" si="67">AF54*F54</f>
        <v>0</v>
      </c>
      <c r="AT54" s="47">
        <f t="shared" ref="AT54:AT62" si="68">AG54*G54</f>
        <v>0</v>
      </c>
      <c r="AU54" s="47">
        <f t="shared" ref="AU54:AU62" si="69">AH54*H54</f>
        <v>0</v>
      </c>
      <c r="AV54" s="47">
        <f t="shared" ref="AV54:AV62" si="70">AI54*I54</f>
        <v>0</v>
      </c>
      <c r="AW54" s="47">
        <f t="shared" ref="AW54:AW62" si="71">AJ54*J54</f>
        <v>0</v>
      </c>
      <c r="AX54" s="47">
        <f t="shared" ref="AX54:AX62" si="72">AK54*K54</f>
        <v>0</v>
      </c>
    </row>
    <row r="55" spans="1:50" x14ac:dyDescent="0.25">
      <c r="A55" s="4" t="s">
        <v>6</v>
      </c>
      <c r="B55" s="6">
        <v>0.16888833366333206</v>
      </c>
      <c r="C55" s="7">
        <v>6.8637479849432373E-2</v>
      </c>
      <c r="D55" s="7">
        <v>8.829853248783931E-2</v>
      </c>
      <c r="E55" s="7">
        <v>0</v>
      </c>
      <c r="F55" s="7">
        <v>0</v>
      </c>
      <c r="G55" s="7">
        <v>0</v>
      </c>
      <c r="H55" s="7">
        <v>6.4613240182892578E-2</v>
      </c>
      <c r="I55" s="7">
        <v>5.2279470598336118E-2</v>
      </c>
      <c r="J55" s="7">
        <v>5.4158223503409368E-2</v>
      </c>
      <c r="K55" s="7">
        <v>0</v>
      </c>
      <c r="L55" s="13"/>
      <c r="M55" s="18">
        <f t="shared" si="53"/>
        <v>-0.10025085381389968</v>
      </c>
      <c r="N55" s="18">
        <f t="shared" si="54"/>
        <v>1.9661052638406937E-2</v>
      </c>
      <c r="O55" s="18">
        <f t="shared" si="55"/>
        <v>-8.829853248783931E-2</v>
      </c>
      <c r="P55" s="18">
        <f t="shared" si="56"/>
        <v>0</v>
      </c>
      <c r="Q55" s="18">
        <f t="shared" si="57"/>
        <v>0</v>
      </c>
      <c r="R55" s="18">
        <f t="shared" si="58"/>
        <v>6.4613240182892578E-2</v>
      </c>
      <c r="S55" s="18">
        <f t="shared" si="59"/>
        <v>-1.233376958455646E-2</v>
      </c>
      <c r="T55" s="18">
        <f t="shared" si="60"/>
        <v>1.8787529050732499E-3</v>
      </c>
      <c r="U55" s="18">
        <f t="shared" si="61"/>
        <v>-5.4158223503409368E-2</v>
      </c>
      <c r="W55" s="18">
        <f t="shared" si="11"/>
        <v>0.16888833366333206</v>
      </c>
      <c r="Y55" s="20"/>
      <c r="AA55" s="41" t="s">
        <v>30</v>
      </c>
      <c r="AB55" s="43">
        <v>-0.15789006402433267</v>
      </c>
      <c r="AC55" s="44">
        <v>0.29003001072605722</v>
      </c>
      <c r="AD55" s="44">
        <v>0.22320537052454026</v>
      </c>
      <c r="AE55" s="44">
        <v>-5.894737637268354E-2</v>
      </c>
      <c r="AF55" s="44">
        <v>8.0033443196195514E-2</v>
      </c>
      <c r="AG55" s="44">
        <v>0.11850372025504534</v>
      </c>
      <c r="AH55" s="44">
        <v>6.0283811368684939</v>
      </c>
      <c r="AI55" s="45">
        <v>6.2017653671181057</v>
      </c>
      <c r="AJ55" s="44">
        <v>6.3192299001939745</v>
      </c>
      <c r="AK55" s="44">
        <v>6.1746909259778908</v>
      </c>
      <c r="AO55" s="47">
        <f t="shared" si="63"/>
        <v>-2.6665789815066357E-2</v>
      </c>
      <c r="AP55" s="47">
        <f t="shared" si="64"/>
        <v>1.9906929016940408E-2</v>
      </c>
      <c r="AQ55" s="47">
        <f t="shared" si="65"/>
        <v>1.9708706660721328E-2</v>
      </c>
      <c r="AR55" s="47">
        <f t="shared" si="66"/>
        <v>0</v>
      </c>
      <c r="AS55" s="47">
        <f t="shared" si="67"/>
        <v>0</v>
      </c>
      <c r="AT55" s="47">
        <f t="shared" si="68"/>
        <v>0</v>
      </c>
      <c r="AU55" s="47">
        <f t="shared" si="69"/>
        <v>0.389513238310503</v>
      </c>
      <c r="AV55" s="47">
        <f t="shared" si="70"/>
        <v>0.32422501016803018</v>
      </c>
      <c r="AW55" s="47">
        <f t="shared" si="71"/>
        <v>0.34223826530413254</v>
      </c>
      <c r="AX55" s="47">
        <f t="shared" si="72"/>
        <v>0</v>
      </c>
    </row>
    <row r="56" spans="1:50" x14ac:dyDescent="0.25">
      <c r="A56" s="4" t="s">
        <v>7</v>
      </c>
      <c r="B56" s="6">
        <v>-9.9999999999991589E-7</v>
      </c>
      <c r="C56" s="7">
        <v>0</v>
      </c>
      <c r="D56" s="7">
        <v>0</v>
      </c>
      <c r="E56" s="7">
        <v>0.14142710818803433</v>
      </c>
      <c r="F56" s="7">
        <v>0.25</v>
      </c>
      <c r="G56" s="7">
        <v>0.25</v>
      </c>
      <c r="H56" s="7">
        <v>0.17192002965892658</v>
      </c>
      <c r="I56" s="7">
        <v>0.25</v>
      </c>
      <c r="J56" s="7">
        <v>0.25</v>
      </c>
      <c r="K56" s="7">
        <v>0.25</v>
      </c>
      <c r="L56" s="13"/>
      <c r="M56" s="18">
        <f t="shared" si="53"/>
        <v>9.9999999999991589E-7</v>
      </c>
      <c r="N56" s="18">
        <f t="shared" si="54"/>
        <v>0</v>
      </c>
      <c r="O56" s="18">
        <f t="shared" si="55"/>
        <v>0.14142710818803433</v>
      </c>
      <c r="P56" s="18">
        <f t="shared" si="56"/>
        <v>0.10857289181196567</v>
      </c>
      <c r="Q56" s="18">
        <f t="shared" si="57"/>
        <v>0</v>
      </c>
      <c r="R56" s="18">
        <f t="shared" si="58"/>
        <v>-7.8079970341073418E-2</v>
      </c>
      <c r="S56" s="18">
        <f t="shared" si="59"/>
        <v>7.8079970341073418E-2</v>
      </c>
      <c r="T56" s="18">
        <f t="shared" si="60"/>
        <v>0</v>
      </c>
      <c r="U56" s="18">
        <f t="shared" si="61"/>
        <v>0</v>
      </c>
      <c r="W56" s="18">
        <f t="shared" si="11"/>
        <v>0.25000100000000003</v>
      </c>
      <c r="Y56" s="20"/>
      <c r="AA56" s="41" t="s">
        <v>31</v>
      </c>
      <c r="AB56" s="43">
        <v>-0.92049095114507673</v>
      </c>
      <c r="AC56" s="44">
        <v>-0.99505560441278462</v>
      </c>
      <c r="AD56" s="44">
        <v>-0.75488360306648494</v>
      </c>
      <c r="AE56" s="44">
        <v>-0.37250255733416804</v>
      </c>
      <c r="AF56" s="44">
        <v>-0.32724555965857943</v>
      </c>
      <c r="AG56" s="44">
        <v>-0.28141591629585971</v>
      </c>
      <c r="AH56" s="44">
        <v>-0.31986749921291041</v>
      </c>
      <c r="AI56" s="45">
        <v>0.81882587832712339</v>
      </c>
      <c r="AJ56" s="44">
        <v>0.80183340369258704</v>
      </c>
      <c r="AK56" s="44">
        <v>0.79659629737480564</v>
      </c>
      <c r="AO56" s="47">
        <f t="shared" si="63"/>
        <v>9.2049095114499935E-7</v>
      </c>
      <c r="AP56" s="47">
        <f t="shared" si="64"/>
        <v>0</v>
      </c>
      <c r="AQ56" s="47">
        <f t="shared" si="65"/>
        <v>0</v>
      </c>
      <c r="AR56" s="47">
        <f t="shared" si="66"/>
        <v>-5.2681959476418842E-2</v>
      </c>
      <c r="AS56" s="47">
        <f t="shared" si="67"/>
        <v>-8.1811389914644858E-2</v>
      </c>
      <c r="AT56" s="47">
        <f t="shared" si="68"/>
        <v>-7.0353979073964928E-2</v>
      </c>
      <c r="AU56" s="47">
        <f t="shared" si="69"/>
        <v>-5.4991629951610235E-2</v>
      </c>
      <c r="AV56" s="47">
        <f t="shared" si="70"/>
        <v>0.20470646958178085</v>
      </c>
      <c r="AW56" s="47">
        <f t="shared" si="71"/>
        <v>0.20045835092314676</v>
      </c>
      <c r="AX56" s="47">
        <f t="shared" si="72"/>
        <v>0.19914907434370141</v>
      </c>
    </row>
    <row r="57" spans="1:50" x14ac:dyDescent="0.25">
      <c r="A57" s="4" t="s">
        <v>8</v>
      </c>
      <c r="B57" s="6">
        <v>0</v>
      </c>
      <c r="C57" s="7">
        <v>0.25</v>
      </c>
      <c r="D57" s="7">
        <v>7.4413255887564977E-2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13"/>
      <c r="M57" s="18">
        <f t="shared" si="53"/>
        <v>0.25</v>
      </c>
      <c r="N57" s="18">
        <f t="shared" si="54"/>
        <v>-0.17558674411243502</v>
      </c>
      <c r="O57" s="18">
        <f t="shared" si="55"/>
        <v>-7.4413255887564977E-2</v>
      </c>
      <c r="P57" s="18">
        <f t="shared" si="56"/>
        <v>0</v>
      </c>
      <c r="Q57" s="18">
        <f t="shared" si="57"/>
        <v>0</v>
      </c>
      <c r="R57" s="18">
        <f t="shared" si="58"/>
        <v>0</v>
      </c>
      <c r="S57" s="18">
        <f t="shared" si="59"/>
        <v>0</v>
      </c>
      <c r="T57" s="18">
        <f t="shared" si="60"/>
        <v>0</v>
      </c>
      <c r="U57" s="18">
        <f t="shared" si="61"/>
        <v>0</v>
      </c>
      <c r="W57" s="18">
        <f t="shared" si="11"/>
        <v>0</v>
      </c>
      <c r="Y57" s="20"/>
      <c r="AA57" s="41" t="s">
        <v>32</v>
      </c>
      <c r="AB57" s="36">
        <v>1.2512711928181879</v>
      </c>
      <c r="AC57" s="36">
        <v>0.13520433810803398</v>
      </c>
      <c r="AD57" s="36">
        <v>0.69152142342123657</v>
      </c>
      <c r="AE57" s="36">
        <v>0.67570107365179466</v>
      </c>
      <c r="AF57" s="36">
        <v>0.61182528018753179</v>
      </c>
      <c r="AG57" s="36">
        <v>0.58497164848981908</v>
      </c>
      <c r="AH57" s="36">
        <v>0.46348043541416528</v>
      </c>
      <c r="AI57" s="39">
        <v>0.44648936700249769</v>
      </c>
      <c r="AJ57" s="36">
        <v>0.4419477160129649</v>
      </c>
      <c r="AK57" s="36">
        <v>0.40366727886194836</v>
      </c>
      <c r="AO57" s="47">
        <f t="shared" si="63"/>
        <v>0</v>
      </c>
      <c r="AP57" s="47">
        <f t="shared" si="64"/>
        <v>3.3801084527008494E-2</v>
      </c>
      <c r="AQ57" s="47">
        <f t="shared" si="65"/>
        <v>5.1458360632777644E-2</v>
      </c>
      <c r="AR57" s="47">
        <f t="shared" si="66"/>
        <v>0</v>
      </c>
      <c r="AS57" s="47">
        <f t="shared" si="67"/>
        <v>0</v>
      </c>
      <c r="AT57" s="47">
        <f t="shared" si="68"/>
        <v>0</v>
      </c>
      <c r="AU57" s="47">
        <f t="shared" si="69"/>
        <v>0</v>
      </c>
      <c r="AV57" s="47">
        <f t="shared" si="70"/>
        <v>0</v>
      </c>
      <c r="AW57" s="47">
        <f t="shared" si="71"/>
        <v>0</v>
      </c>
      <c r="AX57" s="47">
        <f t="shared" si="72"/>
        <v>0</v>
      </c>
    </row>
    <row r="58" spans="1:50" x14ac:dyDescent="0.25">
      <c r="A58" s="4" t="s">
        <v>9</v>
      </c>
      <c r="B58" s="6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13"/>
      <c r="M58" s="18">
        <f t="shared" si="53"/>
        <v>0</v>
      </c>
      <c r="N58" s="18">
        <f t="shared" si="54"/>
        <v>0</v>
      </c>
      <c r="O58" s="18">
        <f t="shared" si="55"/>
        <v>0</v>
      </c>
      <c r="P58" s="18">
        <f t="shared" si="56"/>
        <v>0</v>
      </c>
      <c r="Q58" s="18">
        <f t="shared" si="57"/>
        <v>0</v>
      </c>
      <c r="R58" s="18">
        <f t="shared" si="58"/>
        <v>0</v>
      </c>
      <c r="S58" s="18">
        <f t="shared" si="59"/>
        <v>0</v>
      </c>
      <c r="T58" s="18">
        <f t="shared" si="60"/>
        <v>0</v>
      </c>
      <c r="U58" s="18">
        <f t="shared" si="61"/>
        <v>0</v>
      </c>
      <c r="W58" s="18">
        <f t="shared" si="11"/>
        <v>0</v>
      </c>
      <c r="Y58" s="20"/>
      <c r="AA58" s="41" t="s">
        <v>33</v>
      </c>
      <c r="AB58" s="43">
        <v>0.70723594135658641</v>
      </c>
      <c r="AC58" s="44">
        <v>-1.724203077425682</v>
      </c>
      <c r="AD58" s="44">
        <v>-0.12373777971995414</v>
      </c>
      <c r="AE58" s="44">
        <v>8.3340722825509764E-2</v>
      </c>
      <c r="AF58" s="44">
        <v>6.8973205331364293E-2</v>
      </c>
      <c r="AG58" s="44">
        <v>-8.601793080173839E-2</v>
      </c>
      <c r="AH58" s="44">
        <v>-0.17195181236132481</v>
      </c>
      <c r="AI58" s="45">
        <v>-0.18415446806846208</v>
      </c>
      <c r="AJ58" s="44">
        <v>-0.20820650466013141</v>
      </c>
      <c r="AK58" s="44">
        <v>-0.24142265701538101</v>
      </c>
      <c r="AO58" s="47">
        <f t="shared" si="63"/>
        <v>0</v>
      </c>
      <c r="AP58" s="47">
        <f t="shared" si="64"/>
        <v>0</v>
      </c>
      <c r="AQ58" s="47">
        <f t="shared" si="65"/>
        <v>0</v>
      </c>
      <c r="AR58" s="47">
        <f t="shared" si="66"/>
        <v>0</v>
      </c>
      <c r="AS58" s="47">
        <f t="shared" si="67"/>
        <v>0</v>
      </c>
      <c r="AT58" s="47">
        <f t="shared" si="68"/>
        <v>0</v>
      </c>
      <c r="AU58" s="47">
        <f t="shared" si="69"/>
        <v>0</v>
      </c>
      <c r="AV58" s="47">
        <f t="shared" si="70"/>
        <v>0</v>
      </c>
      <c r="AW58" s="47">
        <f t="shared" si="71"/>
        <v>0</v>
      </c>
      <c r="AX58" s="47">
        <f t="shared" si="72"/>
        <v>0</v>
      </c>
    </row>
    <row r="59" spans="1:50" x14ac:dyDescent="0.25">
      <c r="A59" s="4" t="s">
        <v>10</v>
      </c>
      <c r="B59" s="6">
        <v>0</v>
      </c>
      <c r="C59" s="7">
        <v>0</v>
      </c>
      <c r="D59" s="7">
        <v>8.7288211624596074E-2</v>
      </c>
      <c r="E59" s="7">
        <v>5.6308388125487496E-2</v>
      </c>
      <c r="F59" s="7">
        <v>0.14313307917509371</v>
      </c>
      <c r="G59" s="7">
        <v>7.9599879370309434E-2</v>
      </c>
      <c r="H59" s="7">
        <v>0.13477525054560577</v>
      </c>
      <c r="I59" s="7">
        <v>0.11724521446247813</v>
      </c>
      <c r="J59" s="7">
        <v>0.21441403927052999</v>
      </c>
      <c r="K59" s="7">
        <v>0.12412604133520364</v>
      </c>
      <c r="L59" s="13"/>
      <c r="M59" s="18">
        <f t="shared" si="53"/>
        <v>0</v>
      </c>
      <c r="N59" s="18">
        <f t="shared" si="54"/>
        <v>8.7288211624596074E-2</v>
      </c>
      <c r="O59" s="18">
        <f t="shared" si="55"/>
        <v>-3.0979823499108577E-2</v>
      </c>
      <c r="P59" s="18">
        <f t="shared" si="56"/>
        <v>8.6824691049606217E-2</v>
      </c>
      <c r="Q59" s="18">
        <f t="shared" si="57"/>
        <v>-6.3533199804784279E-2</v>
      </c>
      <c r="R59" s="18">
        <f t="shared" si="58"/>
        <v>5.5175371175296334E-2</v>
      </c>
      <c r="S59" s="18">
        <f t="shared" si="59"/>
        <v>-1.7530036083127642E-2</v>
      </c>
      <c r="T59" s="18">
        <f t="shared" si="60"/>
        <v>9.7168824808051862E-2</v>
      </c>
      <c r="U59" s="18">
        <f t="shared" si="61"/>
        <v>-9.0287997935326353E-2</v>
      </c>
      <c r="W59" s="18">
        <f t="shared" si="11"/>
        <v>0.12412604133520364</v>
      </c>
      <c r="Y59" s="20"/>
      <c r="AA59" s="41" t="s">
        <v>34</v>
      </c>
      <c r="AB59" s="43">
        <v>3.0060461594891105E-2</v>
      </c>
      <c r="AC59" s="44">
        <v>-1.1844895262460367</v>
      </c>
      <c r="AD59" s="44">
        <v>-1.2577962094380386</v>
      </c>
      <c r="AE59" s="44">
        <v>-1.3972624527350788</v>
      </c>
      <c r="AF59" s="44">
        <v>-1.3080502467876955</v>
      </c>
      <c r="AG59" s="44">
        <v>-1.4181167321900345</v>
      </c>
      <c r="AH59" s="44">
        <v>-1.4460968007522748</v>
      </c>
      <c r="AI59" s="45">
        <v>-1.4126855201374169</v>
      </c>
      <c r="AJ59" s="44">
        <v>-1.276251965262875</v>
      </c>
      <c r="AK59" s="44">
        <v>-1.2337165600414535</v>
      </c>
      <c r="AO59" s="47">
        <f t="shared" si="63"/>
        <v>0</v>
      </c>
      <c r="AP59" s="47">
        <f t="shared" si="64"/>
        <v>0</v>
      </c>
      <c r="AQ59" s="47">
        <f t="shared" si="65"/>
        <v>-0.10979078171004228</v>
      </c>
      <c r="AR59" s="47">
        <f t="shared" si="66"/>
        <v>-7.8677596501777441E-2</v>
      </c>
      <c r="AS59" s="47">
        <f t="shared" si="67"/>
        <v>-0.18722525953846411</v>
      </c>
      <c r="AT59" s="47">
        <f t="shared" si="68"/>
        <v>-0.11288192081534416</v>
      </c>
      <c r="AU59" s="47">
        <f t="shared" si="69"/>
        <v>-0.19489805863458678</v>
      </c>
      <c r="AV59" s="47">
        <f t="shared" si="70"/>
        <v>-0.16563061677654892</v>
      </c>
      <c r="AW59" s="47">
        <f t="shared" si="71"/>
        <v>-0.27364633899896518</v>
      </c>
      <c r="AX59" s="47">
        <f t="shared" si="72"/>
        <v>-0.15313635272763068</v>
      </c>
    </row>
    <row r="60" spans="1:50" x14ac:dyDescent="0.25">
      <c r="A60" s="4" t="s">
        <v>11</v>
      </c>
      <c r="B60" s="6">
        <v>0</v>
      </c>
      <c r="C60" s="7">
        <v>0</v>
      </c>
      <c r="D60" s="7">
        <v>0</v>
      </c>
      <c r="E60" s="7">
        <v>7.0606640297213336E-2</v>
      </c>
      <c r="F60" s="7">
        <v>0.10686692082490644</v>
      </c>
      <c r="G60" s="7">
        <v>0.17040012062969057</v>
      </c>
      <c r="H60" s="7">
        <v>0.1286914796125749</v>
      </c>
      <c r="I60" s="7">
        <v>8.0475314939185791E-2</v>
      </c>
      <c r="J60" s="7">
        <v>9.0306039198375085E-2</v>
      </c>
      <c r="K60" s="7">
        <v>0.19218442209113282</v>
      </c>
      <c r="L60" s="13"/>
      <c r="M60" s="18">
        <f t="shared" si="53"/>
        <v>0</v>
      </c>
      <c r="N60" s="18">
        <f t="shared" si="54"/>
        <v>0</v>
      </c>
      <c r="O60" s="18">
        <f t="shared" si="55"/>
        <v>7.0606640297213336E-2</v>
      </c>
      <c r="P60" s="18">
        <f t="shared" si="56"/>
        <v>3.6260280527693103E-2</v>
      </c>
      <c r="Q60" s="18">
        <f t="shared" si="57"/>
        <v>6.3533199804784127E-2</v>
      </c>
      <c r="R60" s="18">
        <f t="shared" si="58"/>
        <v>-4.1708641017115661E-2</v>
      </c>
      <c r="S60" s="18">
        <f t="shared" si="59"/>
        <v>-4.8216164673389114E-2</v>
      </c>
      <c r="T60" s="18">
        <f t="shared" si="60"/>
        <v>9.830724259189294E-3</v>
      </c>
      <c r="U60" s="18">
        <f t="shared" si="61"/>
        <v>0.10187838289275773</v>
      </c>
      <c r="W60" s="18">
        <f t="shared" si="11"/>
        <v>0.19218442209113282</v>
      </c>
      <c r="Y60" s="20"/>
      <c r="AA60" s="41" t="s">
        <v>35</v>
      </c>
      <c r="AB60" s="43">
        <v>-0.37860100241639222</v>
      </c>
      <c r="AC60" s="44">
        <v>-0.11193780862956414</v>
      </c>
      <c r="AD60" s="44">
        <v>0.25010937234372937</v>
      </c>
      <c r="AE60" s="44">
        <v>0.41045671805881567</v>
      </c>
      <c r="AF60" s="44">
        <v>0.6391278001166667</v>
      </c>
      <c r="AG60" s="44">
        <v>0.68231749804828623</v>
      </c>
      <c r="AH60" s="44">
        <v>0.60182455228608023</v>
      </c>
      <c r="AI60" s="45">
        <v>0.66702151903054441</v>
      </c>
      <c r="AJ60" s="44">
        <v>0.70681736178703114</v>
      </c>
      <c r="AK60" s="44">
        <v>0.7374160496997223</v>
      </c>
      <c r="AO60" s="47">
        <f t="shared" si="63"/>
        <v>0</v>
      </c>
      <c r="AP60" s="47">
        <f t="shared" si="64"/>
        <v>0</v>
      </c>
      <c r="AQ60" s="47">
        <f t="shared" si="65"/>
        <v>0</v>
      </c>
      <c r="AR60" s="47">
        <f t="shared" si="66"/>
        <v>2.8980969849553506E-2</v>
      </c>
      <c r="AS60" s="47">
        <f t="shared" si="67"/>
        <v>6.8301620012064454E-2</v>
      </c>
      <c r="AT60" s="47">
        <f t="shared" si="68"/>
        <v>0.11626698397517662</v>
      </c>
      <c r="AU60" s="47">
        <f t="shared" si="69"/>
        <v>7.7449692100871118E-2</v>
      </c>
      <c r="AV60" s="47">
        <f t="shared" si="70"/>
        <v>5.3678766815197169E-2</v>
      </c>
      <c r="AW60" s="47">
        <f t="shared" si="71"/>
        <v>6.3829876379631695E-2</v>
      </c>
      <c r="AX60" s="47">
        <f t="shared" si="72"/>
        <v>0.14171987735226721</v>
      </c>
    </row>
    <row r="61" spans="1:50" x14ac:dyDescent="0.25">
      <c r="A61" s="5" t="s">
        <v>12</v>
      </c>
      <c r="B61" s="6">
        <v>0.25</v>
      </c>
      <c r="C61" s="7">
        <v>0.18136252015056767</v>
      </c>
      <c r="D61" s="7">
        <v>0</v>
      </c>
      <c r="E61" s="7">
        <v>0.23165786338926483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M61" s="18">
        <f t="shared" si="53"/>
        <v>-6.8637479849432331E-2</v>
      </c>
      <c r="N61" s="18">
        <f t="shared" si="54"/>
        <v>-0.18136252015056767</v>
      </c>
      <c r="O61" s="18">
        <f t="shared" si="55"/>
        <v>0.23165786338926483</v>
      </c>
      <c r="P61" s="18">
        <f t="shared" si="56"/>
        <v>-0.23165786338926483</v>
      </c>
      <c r="Q61" s="18">
        <f t="shared" si="57"/>
        <v>0</v>
      </c>
      <c r="R61" s="18">
        <f t="shared" si="58"/>
        <v>0</v>
      </c>
      <c r="S61" s="18">
        <f t="shared" si="59"/>
        <v>0</v>
      </c>
      <c r="T61" s="18">
        <f t="shared" si="60"/>
        <v>0</v>
      </c>
      <c r="U61" s="18">
        <f t="shared" si="61"/>
        <v>0</v>
      </c>
      <c r="W61" s="18">
        <f t="shared" si="11"/>
        <v>0.25</v>
      </c>
      <c r="Y61" s="20"/>
      <c r="AA61" s="41" t="s">
        <v>36</v>
      </c>
      <c r="AB61" s="43">
        <v>0.90524170750629918</v>
      </c>
      <c r="AC61" s="44">
        <v>-0.69011847702216333</v>
      </c>
      <c r="AD61" s="44">
        <v>-0.49835074712009958</v>
      </c>
      <c r="AE61" s="44">
        <v>-0.65875744361950317</v>
      </c>
      <c r="AF61" s="44">
        <v>-0.45952207442387927</v>
      </c>
      <c r="AG61" s="44">
        <v>-0.50551603080799712</v>
      </c>
      <c r="AH61" s="44">
        <v>-0.23654425178854291</v>
      </c>
      <c r="AI61" s="45">
        <v>-0.29770915617233107</v>
      </c>
      <c r="AJ61" s="44">
        <v>-0.25430071802139209</v>
      </c>
      <c r="AK61" s="44">
        <v>-0.23889424806160761</v>
      </c>
      <c r="AO61" s="47">
        <f t="shared" si="63"/>
        <v>0.22631042687657479</v>
      </c>
      <c r="AP61" s="47">
        <f t="shared" si="64"/>
        <v>-0.12516162619521118</v>
      </c>
      <c r="AQ61" s="47">
        <f t="shared" si="65"/>
        <v>0</v>
      </c>
      <c r="AR61" s="47">
        <f t="shared" si="66"/>
        <v>-0.15260634188066818</v>
      </c>
      <c r="AS61" s="47">
        <f t="shared" si="67"/>
        <v>0</v>
      </c>
      <c r="AT61" s="47">
        <f t="shared" si="68"/>
        <v>0</v>
      </c>
      <c r="AU61" s="47">
        <f t="shared" si="69"/>
        <v>0</v>
      </c>
      <c r="AV61" s="47">
        <f t="shared" si="70"/>
        <v>0</v>
      </c>
      <c r="AW61" s="47">
        <f t="shared" si="71"/>
        <v>0</v>
      </c>
      <c r="AX61" s="47">
        <f t="shared" si="72"/>
        <v>0</v>
      </c>
    </row>
    <row r="62" spans="1:50" x14ac:dyDescent="0.25">
      <c r="A62" s="5" t="s">
        <v>13</v>
      </c>
      <c r="B62" s="6">
        <v>8.1112666336668013E-2</v>
      </c>
      <c r="C62" s="7">
        <v>0.25</v>
      </c>
      <c r="D62" s="7">
        <v>0.25</v>
      </c>
      <c r="E62" s="7">
        <v>0.25</v>
      </c>
      <c r="F62" s="7">
        <v>0.25</v>
      </c>
      <c r="G62" s="7">
        <v>0.25</v>
      </c>
      <c r="H62" s="7">
        <v>0.25</v>
      </c>
      <c r="I62" s="7">
        <v>0.25</v>
      </c>
      <c r="J62" s="7">
        <v>0.14112169802768568</v>
      </c>
      <c r="K62" s="7">
        <v>0.18368853657366363</v>
      </c>
      <c r="M62" s="18">
        <f t="shared" si="53"/>
        <v>0.16888733366333197</v>
      </c>
      <c r="N62" s="18">
        <f t="shared" si="54"/>
        <v>0</v>
      </c>
      <c r="O62" s="18">
        <f t="shared" si="55"/>
        <v>0</v>
      </c>
      <c r="P62" s="18">
        <f t="shared" si="56"/>
        <v>0</v>
      </c>
      <c r="Q62" s="18">
        <f t="shared" si="57"/>
        <v>0</v>
      </c>
      <c r="R62" s="18">
        <f t="shared" si="58"/>
        <v>0</v>
      </c>
      <c r="S62" s="18">
        <f t="shared" si="59"/>
        <v>0</v>
      </c>
      <c r="T62" s="18">
        <f t="shared" si="60"/>
        <v>-0.10887830197231432</v>
      </c>
      <c r="U62" s="18">
        <f t="shared" si="61"/>
        <v>4.2566838545977953E-2</v>
      </c>
      <c r="W62" s="18">
        <f t="shared" si="11"/>
        <v>0.1025758702369956</v>
      </c>
      <c r="Y62" s="20"/>
      <c r="AA62" s="40" t="s">
        <v>37</v>
      </c>
      <c r="AB62" s="46">
        <v>4.1797421037620034E-4</v>
      </c>
      <c r="AC62" s="46">
        <v>0.52608623730032067</v>
      </c>
      <c r="AD62" s="44">
        <v>0.3403255750835476</v>
      </c>
      <c r="AE62" s="44">
        <v>0.2846319429304352</v>
      </c>
      <c r="AF62" s="44">
        <v>0.22198862424667071</v>
      </c>
      <c r="AG62" s="44">
        <v>0.19820091259058847</v>
      </c>
      <c r="AH62" s="44">
        <v>0.20121664704829731</v>
      </c>
      <c r="AI62" s="45">
        <v>0.10233538761935589</v>
      </c>
      <c r="AJ62" s="44">
        <v>0.12696173149604065</v>
      </c>
      <c r="AK62" s="44">
        <v>0.10076154240448852</v>
      </c>
      <c r="AO62" s="47">
        <f t="shared" si="63"/>
        <v>3.3903002663577018E-5</v>
      </c>
      <c r="AP62" s="47">
        <f t="shared" si="64"/>
        <v>0.13152155932508017</v>
      </c>
      <c r="AQ62" s="47">
        <f t="shared" si="65"/>
        <v>8.5081393770886901E-2</v>
      </c>
      <c r="AR62" s="47">
        <f t="shared" si="66"/>
        <v>7.11579857326088E-2</v>
      </c>
      <c r="AS62" s="47">
        <f t="shared" si="67"/>
        <v>5.5497156061667677E-2</v>
      </c>
      <c r="AT62" s="47">
        <f t="shared" si="68"/>
        <v>4.9550228147647118E-2</v>
      </c>
      <c r="AU62" s="47">
        <f t="shared" si="69"/>
        <v>5.0304161762074327E-2</v>
      </c>
      <c r="AV62" s="47">
        <f t="shared" si="70"/>
        <v>2.5583846904838971E-2</v>
      </c>
      <c r="AW62" s="47">
        <f t="shared" si="71"/>
        <v>1.7917055133256359E-2</v>
      </c>
      <c r="AX62" s="47">
        <f t="shared" si="72"/>
        <v>1.8508740267185648E-2</v>
      </c>
    </row>
    <row r="63" spans="1:50" x14ac:dyDescent="0.25">
      <c r="A63" s="10"/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1:50" x14ac:dyDescent="0.25">
      <c r="A64" s="5" t="s">
        <v>14</v>
      </c>
      <c r="B64" s="23">
        <v>0.35049717876027292</v>
      </c>
      <c r="C64" s="23">
        <v>0.34937611461170054</v>
      </c>
      <c r="D64" s="23">
        <v>0.26467979619384585</v>
      </c>
      <c r="E64" s="23">
        <v>0.15447004622007626</v>
      </c>
      <c r="F64" s="23">
        <v>0.12253754160493499</v>
      </c>
      <c r="G64" s="23">
        <v>0.23881576023342815</v>
      </c>
      <c r="H64" s="23">
        <v>0.2050991986852822</v>
      </c>
      <c r="I64" s="23">
        <v>0.26319740288270033</v>
      </c>
      <c r="J64" s="23">
        <v>0.25638922010954923</v>
      </c>
      <c r="K64" s="24">
        <v>0.14477059573738066</v>
      </c>
    </row>
    <row r="65" spans="1:18" x14ac:dyDescent="0.25">
      <c r="A65" s="5" t="s">
        <v>15</v>
      </c>
      <c r="B65" s="12">
        <v>-2.2836531185349614E-2</v>
      </c>
      <c r="C65" s="12">
        <v>8.531975507667015E-3</v>
      </c>
      <c r="D65" s="12">
        <v>2.110323302488692E-3</v>
      </c>
      <c r="E65" s="12">
        <v>1.1313061956476833E-4</v>
      </c>
      <c r="F65" s="12">
        <v>7.2209025096610525E-3</v>
      </c>
      <c r="G65" s="12">
        <v>3.6603983082446438E-2</v>
      </c>
      <c r="H65" s="12">
        <v>2.8367071197543024E-2</v>
      </c>
      <c r="I65" s="12">
        <v>2.4307512160911156E-2</v>
      </c>
      <c r="J65" s="15">
        <v>6.5692549249077936E-3</v>
      </c>
      <c r="K65" s="12">
        <v>2.9812451178488478E-2</v>
      </c>
      <c r="M65" s="49" t="s">
        <v>45</v>
      </c>
      <c r="N65" s="49" t="s">
        <v>43</v>
      </c>
      <c r="O65" s="50" t="s">
        <v>46</v>
      </c>
      <c r="P65" s="50" t="s">
        <v>44</v>
      </c>
      <c r="Q65" s="50" t="s">
        <v>26</v>
      </c>
      <c r="R65" s="50" t="s">
        <v>23</v>
      </c>
    </row>
    <row r="66" spans="1:18" x14ac:dyDescent="0.25">
      <c r="A66" s="5" t="s">
        <v>27</v>
      </c>
      <c r="B66" s="18">
        <f>B65</f>
        <v>-2.2836531185349614E-2</v>
      </c>
      <c r="C66" s="18">
        <f t="shared" ref="C66:K66" si="73">B66+C65</f>
        <v>-1.4304555677682599E-2</v>
      </c>
      <c r="D66" s="18">
        <f t="shared" si="73"/>
        <v>-1.2194232375193906E-2</v>
      </c>
      <c r="E66" s="18">
        <f t="shared" si="73"/>
        <v>-1.2081101755629138E-2</v>
      </c>
      <c r="F66" s="18">
        <f t="shared" si="73"/>
        <v>-4.8601992459680853E-3</v>
      </c>
      <c r="G66" s="18">
        <f t="shared" si="73"/>
        <v>3.1743783836478356E-2</v>
      </c>
      <c r="H66" s="18">
        <f t="shared" si="73"/>
        <v>6.0110855034021381E-2</v>
      </c>
      <c r="I66" s="18">
        <f t="shared" si="73"/>
        <v>8.4418367194932536E-2</v>
      </c>
      <c r="J66" s="18">
        <f t="shared" si="73"/>
        <v>9.0987622119840336E-2</v>
      </c>
      <c r="K66" s="18">
        <f t="shared" si="73"/>
        <v>0.12080007329832881</v>
      </c>
      <c r="M66" t="s">
        <v>20</v>
      </c>
      <c r="N66" s="18">
        <f>AVERAGE(B65:K65)</f>
        <v>1.2080007329832882E-2</v>
      </c>
      <c r="O66" s="18">
        <f>AVERAGE(B64:K64)</f>
        <v>0.23498328550391712</v>
      </c>
      <c r="P66" s="47">
        <f>AVERAGE(B67:K67)</f>
        <v>5.3539336911236982E-2</v>
      </c>
      <c r="Q66" s="35">
        <f>AVERAGE(B69:K69)</f>
        <v>6.4488680836753937E-2</v>
      </c>
      <c r="R66" s="18">
        <f>Y53</f>
        <v>0.13377766673266639</v>
      </c>
    </row>
    <row r="67" spans="1:18" x14ac:dyDescent="0.25">
      <c r="A67" s="3" t="s">
        <v>24</v>
      </c>
      <c r="B67" s="47">
        <f>SUM(AO53:AO62)</f>
        <v>-0.26419572135192471</v>
      </c>
      <c r="C67" s="47">
        <f t="shared" ref="C67:K67" si="74">SUM(AP53:AP62)</f>
        <v>-5.9016973708573839E-3</v>
      </c>
      <c r="D67" s="47">
        <f t="shared" si="74"/>
        <v>2.8046392863204095E-5</v>
      </c>
      <c r="E67" s="47">
        <f t="shared" si="74"/>
        <v>-0.21924333578270139</v>
      </c>
      <c r="F67" s="47">
        <f t="shared" si="74"/>
        <v>-0.20090893935899751</v>
      </c>
      <c r="G67" s="47">
        <f t="shared" si="74"/>
        <v>-8.1002017565570184E-2</v>
      </c>
      <c r="H67" s="47">
        <f t="shared" si="74"/>
        <v>0.28877652301318196</v>
      </c>
      <c r="I67" s="47">
        <f t="shared" si="74"/>
        <v>0.44496383170143056</v>
      </c>
      <c r="J67" s="47">
        <f t="shared" si="74"/>
        <v>0.35504482362803347</v>
      </c>
      <c r="K67" s="47">
        <f t="shared" si="74"/>
        <v>0.21783185580691181</v>
      </c>
    </row>
    <row r="68" spans="1:18" x14ac:dyDescent="0.25">
      <c r="A68" s="3" t="s">
        <v>25</v>
      </c>
      <c r="B68" s="32">
        <f>B65/B64</f>
        <v>-6.5154679036572086E-2</v>
      </c>
      <c r="C68" s="32">
        <f t="shared" ref="C68:K68" si="75">C65/C64</f>
        <v>2.4420603329307507E-2</v>
      </c>
      <c r="D68" s="32">
        <f t="shared" si="75"/>
        <v>7.9731182086264576E-3</v>
      </c>
      <c r="E68" s="32">
        <f t="shared" si="75"/>
        <v>7.3237901025541936E-4</v>
      </c>
      <c r="F68" s="32">
        <f t="shared" si="75"/>
        <v>5.8928083712838607E-2</v>
      </c>
      <c r="G68" s="32">
        <f t="shared" si="75"/>
        <v>0.15327289558556867</v>
      </c>
      <c r="H68" s="32">
        <f t="shared" si="75"/>
        <v>0.13830902987130309</v>
      </c>
      <c r="I68" s="32">
        <f t="shared" si="75"/>
        <v>9.2354680915086113E-2</v>
      </c>
      <c r="J68" s="32">
        <f t="shared" si="75"/>
        <v>2.5622196292421739E-2</v>
      </c>
      <c r="K68" s="32">
        <f t="shared" si="75"/>
        <v>0.20592891136933217</v>
      </c>
    </row>
    <row r="69" spans="1:18" x14ac:dyDescent="0.25">
      <c r="A69" s="3" t="s">
        <v>26</v>
      </c>
      <c r="B69" s="32">
        <f>B68*SQRT(1+(B67/3)*B68)</f>
        <v>-6.5341335960601113E-2</v>
      </c>
      <c r="C69" s="32">
        <f t="shared" ref="C69:K69" si="76">C68*SQRT(1+(C67/3)*C68)</f>
        <v>2.4420016727117324E-2</v>
      </c>
      <c r="D69" s="32">
        <f t="shared" si="76"/>
        <v>7.9731185057808542E-3</v>
      </c>
      <c r="E69" s="32">
        <f t="shared" si="76"/>
        <v>7.3235941040575173E-4</v>
      </c>
      <c r="F69" s="32">
        <f t="shared" si="76"/>
        <v>5.8811692081001198E-2</v>
      </c>
      <c r="G69" s="32">
        <f t="shared" si="76"/>
        <v>0.15295540903109697</v>
      </c>
      <c r="H69" s="32">
        <f t="shared" si="76"/>
        <v>0.13922667206677933</v>
      </c>
      <c r="I69" s="32">
        <f t="shared" si="76"/>
        <v>9.2985074243348828E-2</v>
      </c>
      <c r="J69" s="32">
        <f t="shared" si="76"/>
        <v>2.5661014527362809E-2</v>
      </c>
      <c r="K69" s="32">
        <f t="shared" si="76"/>
        <v>0.2074627877352474</v>
      </c>
    </row>
  </sheetData>
  <mergeCells count="1">
    <mergeCell ref="A16:K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71"/>
  <sheetViews>
    <sheetView zoomScale="60" zoomScaleNormal="60" workbookViewId="0">
      <selection activeCell="W6" sqref="W6"/>
    </sheetView>
  </sheetViews>
  <sheetFormatPr defaultRowHeight="15" x14ac:dyDescent="0.25"/>
  <cols>
    <col min="1" max="1" width="22.7109375" customWidth="1"/>
    <col min="2" max="2" width="10.42578125" bestFit="1" customWidth="1"/>
    <col min="3" max="4" width="12" bestFit="1" customWidth="1"/>
    <col min="5" max="5" width="10.85546875" bestFit="1" customWidth="1"/>
    <col min="6" max="6" width="9.140625" bestFit="1" customWidth="1"/>
    <col min="7" max="9" width="10.85546875" bestFit="1" customWidth="1"/>
    <col min="10" max="11" width="9.7109375" bestFit="1" customWidth="1"/>
    <col min="14" max="14" width="10.42578125" bestFit="1" customWidth="1"/>
    <col min="15" max="15" width="20.5703125" bestFit="1" customWidth="1"/>
    <col min="16" max="17" width="11.5703125" bestFit="1" customWidth="1"/>
  </cols>
  <sheetData>
    <row r="1" spans="1:48" x14ac:dyDescent="0.25">
      <c r="A1" s="1" t="s">
        <v>18</v>
      </c>
    </row>
    <row r="2" spans="1:48" x14ac:dyDescent="0.25">
      <c r="A2" s="3"/>
    </row>
    <row r="3" spans="1:48" x14ac:dyDescent="0.25">
      <c r="A3" s="2" t="s">
        <v>1</v>
      </c>
    </row>
    <row r="4" spans="1:48" x14ac:dyDescent="0.25">
      <c r="A4" s="3"/>
      <c r="Y4" t="s">
        <v>23</v>
      </c>
      <c r="AA4" t="s">
        <v>38</v>
      </c>
      <c r="AM4" t="s">
        <v>39</v>
      </c>
    </row>
    <row r="5" spans="1:48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Y5" s="20"/>
      <c r="Z5" s="20"/>
      <c r="AA5" s="41"/>
      <c r="AB5" s="42">
        <v>2008</v>
      </c>
      <c r="AC5" s="41">
        <v>2009</v>
      </c>
      <c r="AD5" s="41">
        <v>2010</v>
      </c>
      <c r="AE5" s="41">
        <v>2011</v>
      </c>
      <c r="AF5" s="41">
        <v>2012</v>
      </c>
      <c r="AG5" s="41">
        <v>2013</v>
      </c>
      <c r="AH5" s="41">
        <v>2014</v>
      </c>
      <c r="AI5" s="41">
        <v>2015</v>
      </c>
      <c r="AJ5" s="41">
        <v>2016</v>
      </c>
      <c r="AK5" s="41">
        <v>2017</v>
      </c>
    </row>
    <row r="6" spans="1:48" x14ac:dyDescent="0.25">
      <c r="A6" s="4" t="s">
        <v>4</v>
      </c>
      <c r="B6" s="6">
        <v>0</v>
      </c>
      <c r="C6" s="7">
        <v>0.41838521323030253</v>
      </c>
      <c r="D6" s="7">
        <v>0.33143837902358231</v>
      </c>
      <c r="E6" s="7">
        <v>0.11002859371596718</v>
      </c>
      <c r="F6" s="7">
        <v>0.17535897063388714</v>
      </c>
      <c r="G6" s="7">
        <v>0.26972096784159671</v>
      </c>
      <c r="H6" s="7">
        <v>0</v>
      </c>
      <c r="I6" s="7">
        <v>0</v>
      </c>
      <c r="J6" s="7">
        <v>2.5587303713614513E-2</v>
      </c>
      <c r="K6" s="7">
        <v>9.4718504433535716E-2</v>
      </c>
      <c r="M6" s="18">
        <f>C6-B6</f>
        <v>0.41838521323030253</v>
      </c>
      <c r="N6" s="18">
        <f t="shared" ref="N6:U6" si="1">D6-C6</f>
        <v>-8.6946834206720225E-2</v>
      </c>
      <c r="O6" s="18">
        <f t="shared" si="1"/>
        <v>-0.22140978530761513</v>
      </c>
      <c r="P6" s="18">
        <f t="shared" si="1"/>
        <v>6.5330376917919958E-2</v>
      </c>
      <c r="Q6" s="18">
        <f t="shared" si="1"/>
        <v>9.4361997207709575E-2</v>
      </c>
      <c r="R6" s="18">
        <f t="shared" si="1"/>
        <v>-0.26972096784159671</v>
      </c>
      <c r="S6" s="18">
        <f t="shared" si="1"/>
        <v>0</v>
      </c>
      <c r="T6" s="18">
        <f t="shared" si="1"/>
        <v>2.5587303713614513E-2</v>
      </c>
      <c r="U6" s="18">
        <f t="shared" si="1"/>
        <v>6.913120071992121E-2</v>
      </c>
      <c r="W6" s="18">
        <f>ABS(SUM(M6:U6))</f>
        <v>9.4718504433535716E-2</v>
      </c>
      <c r="Y6" s="21">
        <f>SUM(W6:W15)/10</f>
        <v>0.17433457450360795</v>
      </c>
      <c r="Z6" s="20"/>
      <c r="AA6" s="41" t="s">
        <v>28</v>
      </c>
      <c r="AB6" s="43">
        <v>-0.66367433985139612</v>
      </c>
      <c r="AC6" s="44">
        <v>-0.26387857617870109</v>
      </c>
      <c r="AD6" s="44">
        <v>-9.1664242623681377E-2</v>
      </c>
      <c r="AE6" s="44">
        <v>-0.14166557402399677</v>
      </c>
      <c r="AF6" s="44">
        <v>-0.22268426391848264</v>
      </c>
      <c r="AG6" s="44">
        <v>-0.25433331919633928</v>
      </c>
      <c r="AH6" s="44">
        <v>8.5596477703722113E-2</v>
      </c>
      <c r="AI6" s="45">
        <v>9.6014200325291142E-3</v>
      </c>
      <c r="AJ6" s="44">
        <v>1.6990459547325396E-2</v>
      </c>
      <c r="AK6" s="44">
        <v>4.6361880838029529E-2</v>
      </c>
      <c r="AM6" s="47">
        <f>B6*AB6</f>
        <v>0</v>
      </c>
      <c r="AN6" s="47">
        <f t="shared" ref="AN6:AV6" si="2">C6*AC6</f>
        <v>-0.11040289436143448</v>
      </c>
      <c r="AO6" s="47">
        <f t="shared" si="2"/>
        <v>-3.0381047989617316E-2</v>
      </c>
      <c r="AP6" s="47">
        <f t="shared" si="2"/>
        <v>-1.5587263887825614E-2</v>
      </c>
      <c r="AQ6" s="47">
        <f t="shared" si="2"/>
        <v>-3.904968329710997E-2</v>
      </c>
      <c r="AR6" s="47">
        <f t="shared" si="2"/>
        <v>-6.8599029008002382E-2</v>
      </c>
      <c r="AS6" s="47">
        <f t="shared" si="2"/>
        <v>0</v>
      </c>
      <c r="AT6" s="47">
        <f t="shared" si="2"/>
        <v>0</v>
      </c>
      <c r="AU6" s="47">
        <f t="shared" si="2"/>
        <v>4.347400486712963E-4</v>
      </c>
      <c r="AV6" s="47">
        <f t="shared" si="2"/>
        <v>4.3913280157039545E-3</v>
      </c>
    </row>
    <row r="7" spans="1:48" x14ac:dyDescent="0.25">
      <c r="A7" s="4" t="s">
        <v>5</v>
      </c>
      <c r="B7" s="6">
        <v>0.90397116960015622</v>
      </c>
      <c r="C7" s="7">
        <v>0</v>
      </c>
      <c r="D7" s="7">
        <v>0.1680072587217592</v>
      </c>
      <c r="E7" s="7">
        <v>0</v>
      </c>
      <c r="F7" s="7">
        <v>0</v>
      </c>
      <c r="G7" s="7">
        <v>0</v>
      </c>
      <c r="H7" s="7">
        <v>0.13843071607841093</v>
      </c>
      <c r="I7" s="7">
        <v>0.1318014841198559</v>
      </c>
      <c r="J7" s="7">
        <v>0.11272243585275044</v>
      </c>
      <c r="K7" s="7">
        <v>3.2298297082116456E-2</v>
      </c>
      <c r="M7" s="18">
        <f t="shared" ref="M7:M64" si="3">C7-B7</f>
        <v>-0.90397116960015622</v>
      </c>
      <c r="N7" s="18">
        <f t="shared" ref="N7:N64" si="4">D7-C7</f>
        <v>0.1680072587217592</v>
      </c>
      <c r="O7" s="18">
        <f t="shared" ref="O7:O64" si="5">E7-D7</f>
        <v>-0.1680072587217592</v>
      </c>
      <c r="P7" s="18">
        <f t="shared" ref="P7:P64" si="6">F7-E7</f>
        <v>0</v>
      </c>
      <c r="Q7" s="18">
        <f t="shared" ref="Q7:Q64" si="7">G7-F7</f>
        <v>0</v>
      </c>
      <c r="R7" s="18">
        <f t="shared" ref="R7:R64" si="8">H7-G7</f>
        <v>0.13843071607841093</v>
      </c>
      <c r="S7" s="18">
        <f t="shared" ref="S7:S64" si="9">I7-H7</f>
        <v>-6.6292319585550263E-3</v>
      </c>
      <c r="T7" s="18">
        <f t="shared" ref="T7:T64" si="10">J7-I7</f>
        <v>-1.9079048267105464E-2</v>
      </c>
      <c r="U7" s="18">
        <f t="shared" ref="U7:U64" si="11">K7-J7</f>
        <v>-8.0424138770633979E-2</v>
      </c>
      <c r="W7" s="18">
        <f t="shared" ref="W7:W64" si="12">ABS(SUM(M7:U7))</f>
        <v>0.87167287251803982</v>
      </c>
      <c r="Y7" s="20"/>
      <c r="Z7" s="20"/>
      <c r="AA7" s="41" t="s">
        <v>29</v>
      </c>
      <c r="AB7" s="43">
        <v>-1.1918263877767956</v>
      </c>
      <c r="AC7" s="44">
        <v>-0.75694417084163323</v>
      </c>
      <c r="AD7" s="44">
        <v>-9.4054289222240267E-2</v>
      </c>
      <c r="AE7" s="44">
        <v>-0.2332431984714054</v>
      </c>
      <c r="AF7" s="44">
        <v>-4.1341393126409689E-3</v>
      </c>
      <c r="AG7" s="44">
        <v>-3.7582583513478679E-2</v>
      </c>
      <c r="AH7" s="44">
        <v>-4.2516975151283325E-2</v>
      </c>
      <c r="AI7" s="45">
        <v>-7.6401837354857755E-2</v>
      </c>
      <c r="AJ7" s="44">
        <v>-4.2168778754450069E-2</v>
      </c>
      <c r="AK7" s="44">
        <v>-7.5725045420042034E-2</v>
      </c>
      <c r="AM7" s="47">
        <f t="shared" ref="AM7:AM15" si="13">B7*AB7</f>
        <v>-1.0773766937189193</v>
      </c>
      <c r="AN7" s="47">
        <f t="shared" ref="AN7:AN15" si="14">C7*AC7</f>
        <v>0</v>
      </c>
      <c r="AO7" s="47">
        <f t="shared" ref="AO7:AO15" si="15">D7*AD7</f>
        <v>-1.580180330325209E-2</v>
      </c>
      <c r="AP7" s="47">
        <f t="shared" ref="AP7:AP15" si="16">E7*AE7</f>
        <v>0</v>
      </c>
      <c r="AQ7" s="47">
        <f t="shared" ref="AQ7:AQ15" si="17">F7*AF7</f>
        <v>0</v>
      </c>
      <c r="AR7" s="47">
        <f t="shared" ref="AR7:AR15" si="18">G7*AG7</f>
        <v>0</v>
      </c>
      <c r="AS7" s="47">
        <f t="shared" ref="AS7:AS15" si="19">H7*AH7</f>
        <v>-5.8856553156801539E-3</v>
      </c>
      <c r="AT7" s="47">
        <f t="shared" ref="AT7:AT15" si="20">I7*AI7</f>
        <v>-1.0069875552854098E-2</v>
      </c>
      <c r="AU7" s="47">
        <f t="shared" ref="AU7:AU15" si="21">J7*AJ7</f>
        <v>-4.7533674581373229E-3</v>
      </c>
      <c r="AV7" s="47">
        <f t="shared" ref="AV7:AV15" si="22">K7*AK7</f>
        <v>-2.4457900135332797E-3</v>
      </c>
    </row>
    <row r="8" spans="1:48" x14ac:dyDescent="0.25">
      <c r="A8" s="4" t="s">
        <v>6</v>
      </c>
      <c r="B8" s="6">
        <v>0</v>
      </c>
      <c r="C8" s="7">
        <v>0</v>
      </c>
      <c r="D8" s="7">
        <v>2.6565459690679492E-2</v>
      </c>
      <c r="E8" s="7">
        <v>6.1394070975958524E-2</v>
      </c>
      <c r="F8" s="7">
        <v>5.6632989400188988E-2</v>
      </c>
      <c r="G8" s="7">
        <v>1.0163799007523911E-2</v>
      </c>
      <c r="H8" s="7">
        <v>5.1316938189433239E-2</v>
      </c>
      <c r="I8" s="7">
        <v>4.9038196666829993E-2</v>
      </c>
      <c r="J8" s="7">
        <v>5.8787985421908197E-2</v>
      </c>
      <c r="K8" s="7">
        <v>7.4705214766243117E-2</v>
      </c>
      <c r="M8" s="18">
        <f t="shared" si="3"/>
        <v>0</v>
      </c>
      <c r="N8" s="18">
        <f t="shared" si="4"/>
        <v>2.6565459690679492E-2</v>
      </c>
      <c r="O8" s="18">
        <f t="shared" si="5"/>
        <v>3.4828611285279032E-2</v>
      </c>
      <c r="P8" s="18">
        <f t="shared" si="6"/>
        <v>-4.7610815757695366E-3</v>
      </c>
      <c r="Q8" s="18">
        <f t="shared" si="7"/>
        <v>-4.6469190392665075E-2</v>
      </c>
      <c r="R8" s="18">
        <f t="shared" si="8"/>
        <v>4.1153139181909326E-2</v>
      </c>
      <c r="S8" s="18">
        <f t="shared" si="9"/>
        <v>-2.2787415226032462E-3</v>
      </c>
      <c r="T8" s="18">
        <f t="shared" si="10"/>
        <v>9.7497887550782036E-3</v>
      </c>
      <c r="U8" s="18">
        <f t="shared" si="11"/>
        <v>1.591722934433492E-2</v>
      </c>
      <c r="W8" s="18">
        <f t="shared" si="12"/>
        <v>7.4705214766243117E-2</v>
      </c>
      <c r="Y8" s="20"/>
      <c r="Z8" s="20"/>
      <c r="AA8" s="41" t="s">
        <v>30</v>
      </c>
      <c r="AB8" s="43">
        <v>-0.15789006402433267</v>
      </c>
      <c r="AC8" s="44">
        <v>0.29003001072605722</v>
      </c>
      <c r="AD8" s="44">
        <v>0.22320537052454026</v>
      </c>
      <c r="AE8" s="44">
        <v>-5.894737637268354E-2</v>
      </c>
      <c r="AF8" s="44">
        <v>8.0033443196195514E-2</v>
      </c>
      <c r="AG8" s="44">
        <v>0.11850372025504534</v>
      </c>
      <c r="AH8" s="44">
        <v>6.0283811368684939</v>
      </c>
      <c r="AI8" s="45">
        <v>6.2017653671181057</v>
      </c>
      <c r="AJ8" s="44">
        <v>6.3192299001939745</v>
      </c>
      <c r="AK8" s="44">
        <v>6.1746909259778908</v>
      </c>
      <c r="AM8" s="47">
        <f t="shared" si="13"/>
        <v>0</v>
      </c>
      <c r="AN8" s="47">
        <f t="shared" si="14"/>
        <v>0</v>
      </c>
      <c r="AO8" s="47">
        <f t="shared" si="15"/>
        <v>5.9295532734128546E-3</v>
      </c>
      <c r="AP8" s="47">
        <f t="shared" si="16"/>
        <v>-3.6190194088710739E-3</v>
      </c>
      <c r="AQ8" s="47">
        <f t="shared" si="17"/>
        <v>4.5325331401907679E-3</v>
      </c>
      <c r="AR8" s="47">
        <f t="shared" si="18"/>
        <v>1.204447994316121E-3</v>
      </c>
      <c r="AS8" s="47">
        <f t="shared" si="19"/>
        <v>0.30935806218302581</v>
      </c>
      <c r="AT8" s="47">
        <f t="shared" si="20"/>
        <v>0.30412338975427278</v>
      </c>
      <c r="AU8" s="47">
        <f t="shared" si="21"/>
        <v>0.37149479525028978</v>
      </c>
      <c r="AV8" s="47">
        <f t="shared" si="22"/>
        <v>0.46128161174035093</v>
      </c>
    </row>
    <row r="9" spans="1:48" x14ac:dyDescent="0.25">
      <c r="A9" s="4" t="s">
        <v>7</v>
      </c>
      <c r="B9" s="6">
        <v>0</v>
      </c>
      <c r="C9" s="7">
        <v>0</v>
      </c>
      <c r="D9" s="7">
        <v>1.9085567151008224E-2</v>
      </c>
      <c r="E9" s="7">
        <v>0.23501880957639093</v>
      </c>
      <c r="F9" s="7">
        <v>0.22699620133620085</v>
      </c>
      <c r="G9" s="7">
        <v>0.19814072360748386</v>
      </c>
      <c r="H9" s="7">
        <v>0.21185001783083687</v>
      </c>
      <c r="I9" s="7">
        <v>0.1573564823956165</v>
      </c>
      <c r="J9" s="7">
        <v>0.17932302532157596</v>
      </c>
      <c r="K9" s="7">
        <v>0.23231786265864396</v>
      </c>
      <c r="M9" s="18">
        <f t="shared" si="3"/>
        <v>0</v>
      </c>
      <c r="N9" s="18">
        <f t="shared" si="4"/>
        <v>1.9085567151008224E-2</v>
      </c>
      <c r="O9" s="18">
        <f t="shared" si="5"/>
        <v>0.2159332424253827</v>
      </c>
      <c r="P9" s="18">
        <f t="shared" si="6"/>
        <v>-8.0226082401900767E-3</v>
      </c>
      <c r="Q9" s="18">
        <f t="shared" si="7"/>
        <v>-2.8855477728716994E-2</v>
      </c>
      <c r="R9" s="18">
        <f t="shared" si="8"/>
        <v>1.3709294223353014E-2</v>
      </c>
      <c r="S9" s="18">
        <f t="shared" si="9"/>
        <v>-5.4493535435220369E-2</v>
      </c>
      <c r="T9" s="18">
        <f t="shared" si="10"/>
        <v>2.1966542925959454E-2</v>
      </c>
      <c r="U9" s="18">
        <f t="shared" si="11"/>
        <v>5.2994837337068001E-2</v>
      </c>
      <c r="W9" s="18">
        <f t="shared" si="12"/>
        <v>0.23231786265864396</v>
      </c>
      <c r="Y9" s="20"/>
      <c r="Z9" s="20"/>
      <c r="AA9" s="41" t="s">
        <v>31</v>
      </c>
      <c r="AB9" s="43">
        <v>-0.92049095114507673</v>
      </c>
      <c r="AC9" s="44">
        <v>-0.99505560441278462</v>
      </c>
      <c r="AD9" s="44">
        <v>-0.75488360306648494</v>
      </c>
      <c r="AE9" s="44">
        <v>-0.37250255733416804</v>
      </c>
      <c r="AF9" s="44">
        <v>-0.32724555965857943</v>
      </c>
      <c r="AG9" s="44">
        <v>-0.28141591629585971</v>
      </c>
      <c r="AH9" s="44">
        <v>-0.31986749921291041</v>
      </c>
      <c r="AI9" s="45">
        <v>0.81882587832712339</v>
      </c>
      <c r="AJ9" s="44">
        <v>0.80183340369258704</v>
      </c>
      <c r="AK9" s="44">
        <v>0.79659629737480564</v>
      </c>
      <c r="AM9" s="47">
        <f t="shared" si="13"/>
        <v>0</v>
      </c>
      <c r="AN9" s="47">
        <f t="shared" si="14"/>
        <v>0</v>
      </c>
      <c r="AO9" s="47">
        <f t="shared" si="15"/>
        <v>-1.4407381697520436E-2</v>
      </c>
      <c r="AP9" s="47">
        <f t="shared" si="16"/>
        <v>-8.754510758883749E-2</v>
      </c>
      <c r="AQ9" s="47">
        <f t="shared" si="17"/>
        <v>-7.428349894663662E-2</v>
      </c>
      <c r="AR9" s="47">
        <f t="shared" si="18"/>
        <v>-5.5759953289524752E-2</v>
      </c>
      <c r="AS9" s="47">
        <f t="shared" si="19"/>
        <v>-6.7763935411760276E-2</v>
      </c>
      <c r="AT9" s="47">
        <f t="shared" si="20"/>
        <v>0.12884755990805721</v>
      </c>
      <c r="AU9" s="47">
        <f t="shared" si="21"/>
        <v>0.14378719175405122</v>
      </c>
      <c r="AV9" s="47">
        <f t="shared" si="22"/>
        <v>0.18506354920790441</v>
      </c>
    </row>
    <row r="10" spans="1:48" x14ac:dyDescent="0.25">
      <c r="A10" s="4" t="s">
        <v>8</v>
      </c>
      <c r="B10" s="6">
        <v>0</v>
      </c>
      <c r="C10" s="7">
        <v>0.20294284637207072</v>
      </c>
      <c r="D10" s="7">
        <v>8.1982354483973507E-2</v>
      </c>
      <c r="E10" s="7">
        <v>0.11909777961039951</v>
      </c>
      <c r="F10" s="7">
        <v>9.3452629809411727E-2</v>
      </c>
      <c r="G10" s="7">
        <v>5.9065321834672529E-2</v>
      </c>
      <c r="H10" s="7">
        <v>5.2573464831524232E-2</v>
      </c>
      <c r="I10" s="7">
        <v>6.2161373730277303E-2</v>
      </c>
      <c r="J10" s="7">
        <v>9.4629367767053205E-2</v>
      </c>
      <c r="K10" s="7">
        <v>0.12963096600257631</v>
      </c>
      <c r="M10" s="18">
        <f t="shared" si="3"/>
        <v>0.20294284637207072</v>
      </c>
      <c r="N10" s="18">
        <f t="shared" si="4"/>
        <v>-0.12096049188809721</v>
      </c>
      <c r="O10" s="18">
        <f t="shared" si="5"/>
        <v>3.7115425126426002E-2</v>
      </c>
      <c r="P10" s="18">
        <f t="shared" si="6"/>
        <v>-2.5645149800987782E-2</v>
      </c>
      <c r="Q10" s="18">
        <f t="shared" si="7"/>
        <v>-3.4387307974739198E-2</v>
      </c>
      <c r="R10" s="18">
        <f t="shared" si="8"/>
        <v>-6.4918570031482978E-3</v>
      </c>
      <c r="S10" s="18">
        <f t="shared" si="9"/>
        <v>9.5879088987530711E-3</v>
      </c>
      <c r="T10" s="18">
        <f t="shared" si="10"/>
        <v>3.2467994036775902E-2</v>
      </c>
      <c r="U10" s="18">
        <f t="shared" si="11"/>
        <v>3.500159823552311E-2</v>
      </c>
      <c r="W10" s="18">
        <f t="shared" si="12"/>
        <v>0.12963096600257631</v>
      </c>
      <c r="Y10" s="20"/>
      <c r="Z10" s="20"/>
      <c r="AA10" s="41" t="s">
        <v>32</v>
      </c>
      <c r="AB10" s="36">
        <v>1.2512711928181879</v>
      </c>
      <c r="AC10" s="36">
        <v>0.13520433810803398</v>
      </c>
      <c r="AD10" s="36">
        <v>0.69152142342123657</v>
      </c>
      <c r="AE10" s="36">
        <v>0.67570107365179466</v>
      </c>
      <c r="AF10" s="36">
        <v>0.61182528018753179</v>
      </c>
      <c r="AG10" s="36">
        <v>0.58497164848981908</v>
      </c>
      <c r="AH10" s="36">
        <v>0.46348043541416528</v>
      </c>
      <c r="AI10" s="39">
        <v>0.44648936700249769</v>
      </c>
      <c r="AJ10" s="36">
        <v>0.4419477160129649</v>
      </c>
      <c r="AK10" s="36">
        <v>0.40366727886194836</v>
      </c>
      <c r="AM10" s="47">
        <f t="shared" si="13"/>
        <v>0</v>
      </c>
      <c r="AN10" s="47">
        <f t="shared" si="14"/>
        <v>2.7438753217496246E-2</v>
      </c>
      <c r="AO10" s="47">
        <f t="shared" si="15"/>
        <v>5.6692554468181756E-2</v>
      </c>
      <c r="AP10" s="47">
        <f t="shared" si="16"/>
        <v>8.0474497552291774E-2</v>
      </c>
      <c r="AQ10" s="47">
        <f t="shared" si="17"/>
        <v>5.7176681417405013E-2</v>
      </c>
      <c r="AR10" s="47">
        <f t="shared" si="18"/>
        <v>3.4551538682210094E-2</v>
      </c>
      <c r="AS10" s="47">
        <f t="shared" si="19"/>
        <v>2.4366772371346157E-2</v>
      </c>
      <c r="AT10" s="47">
        <f t="shared" si="20"/>
        <v>2.7754392408837203E-2</v>
      </c>
      <c r="AU10" s="47">
        <f t="shared" si="21"/>
        <v>4.1821232952400041E-2</v>
      </c>
      <c r="AV10" s="47">
        <f t="shared" si="22"/>
        <v>5.232777930250572E-2</v>
      </c>
    </row>
    <row r="11" spans="1:48" x14ac:dyDescent="0.25">
      <c r="A11" s="4" t="s">
        <v>9</v>
      </c>
      <c r="B11" s="6">
        <v>9.602883039984364E-2</v>
      </c>
      <c r="C11" s="7">
        <v>0</v>
      </c>
      <c r="D11" s="7">
        <v>0</v>
      </c>
      <c r="E11" s="7">
        <v>7.3744342760148268E-2</v>
      </c>
      <c r="F11" s="7">
        <v>8.1118368236090491E-2</v>
      </c>
      <c r="G11" s="7">
        <v>7.1251260241185499E-2</v>
      </c>
      <c r="H11" s="7">
        <v>0.12471055879378809</v>
      </c>
      <c r="I11" s="7">
        <v>0.11173387486178403</v>
      </c>
      <c r="J11" s="7">
        <v>9.8344919605709777E-2</v>
      </c>
      <c r="K11" s="7">
        <v>0.11206175286548749</v>
      </c>
      <c r="M11" s="18">
        <f t="shared" si="3"/>
        <v>-9.602883039984364E-2</v>
      </c>
      <c r="N11" s="18">
        <f t="shared" si="4"/>
        <v>0</v>
      </c>
      <c r="O11" s="18">
        <f t="shared" si="5"/>
        <v>7.3744342760148268E-2</v>
      </c>
      <c r="P11" s="18">
        <f t="shared" si="6"/>
        <v>7.3740254759422225E-3</v>
      </c>
      <c r="Q11" s="18">
        <f t="shared" si="7"/>
        <v>-9.8671079949049917E-3</v>
      </c>
      <c r="R11" s="18">
        <f t="shared" si="8"/>
        <v>5.3459298552602591E-2</v>
      </c>
      <c r="S11" s="18">
        <f t="shared" si="9"/>
        <v>-1.297668393200406E-2</v>
      </c>
      <c r="T11" s="18">
        <f t="shared" si="10"/>
        <v>-1.3388955256074253E-2</v>
      </c>
      <c r="U11" s="18">
        <f t="shared" si="11"/>
        <v>1.3716833259777711E-2</v>
      </c>
      <c r="W11" s="18">
        <f t="shared" si="12"/>
        <v>1.6032922465643848E-2</v>
      </c>
      <c r="Y11" s="20"/>
      <c r="Z11" s="20"/>
      <c r="AA11" s="41" t="s">
        <v>33</v>
      </c>
      <c r="AB11" s="43">
        <v>0.70723594135658641</v>
      </c>
      <c r="AC11" s="44">
        <v>-1.724203077425682</v>
      </c>
      <c r="AD11" s="44">
        <v>-0.12373777971995414</v>
      </c>
      <c r="AE11" s="44">
        <v>8.3340722825509764E-2</v>
      </c>
      <c r="AF11" s="44">
        <v>6.8973205331364293E-2</v>
      </c>
      <c r="AG11" s="44">
        <v>-8.601793080173839E-2</v>
      </c>
      <c r="AH11" s="44">
        <v>-0.17195181236132481</v>
      </c>
      <c r="AI11" s="45">
        <v>-0.18415446806846208</v>
      </c>
      <c r="AJ11" s="44">
        <v>-0.20820650466013141</v>
      </c>
      <c r="AK11" s="44">
        <v>-0.24142265701538101</v>
      </c>
      <c r="AM11" s="47">
        <f t="shared" si="13"/>
        <v>6.7915040265205395E-2</v>
      </c>
      <c r="AN11" s="47">
        <f t="shared" si="14"/>
        <v>0</v>
      </c>
      <c r="AO11" s="47">
        <f t="shared" si="15"/>
        <v>0</v>
      </c>
      <c r="AP11" s="47">
        <f t="shared" si="16"/>
        <v>6.1459068299229043E-3</v>
      </c>
      <c r="AQ11" s="47">
        <f t="shared" si="17"/>
        <v>5.5949938684930886E-3</v>
      </c>
      <c r="AR11" s="47">
        <f t="shared" si="18"/>
        <v>-6.1288859729629478E-3</v>
      </c>
      <c r="AS11" s="47">
        <f t="shared" si="19"/>
        <v>-2.1444206605185416E-2</v>
      </c>
      <c r="AT11" s="47">
        <f t="shared" si="20"/>
        <v>-2.0576292290399947E-2</v>
      </c>
      <c r="AU11" s="47">
        <f t="shared" si="21"/>
        <v>-2.0476051962186461E-2</v>
      </c>
      <c r="AV11" s="47">
        <f t="shared" si="22"/>
        <v>-2.7054246126586978E-2</v>
      </c>
    </row>
    <row r="12" spans="1:48" x14ac:dyDescent="0.25">
      <c r="A12" s="4" t="s">
        <v>10</v>
      </c>
      <c r="B12" s="6">
        <v>0</v>
      </c>
      <c r="C12" s="7">
        <v>8.5471764396090333E-2</v>
      </c>
      <c r="D12" s="7">
        <v>8.74135962574345E-2</v>
      </c>
      <c r="E12" s="7">
        <v>0.10499152318120406</v>
      </c>
      <c r="F12" s="7">
        <v>0.11769465918241011</v>
      </c>
      <c r="G12" s="7">
        <v>0.14497079568841703</v>
      </c>
      <c r="H12" s="7">
        <v>0.12309151034483833</v>
      </c>
      <c r="I12" s="7">
        <v>0.17727692777230269</v>
      </c>
      <c r="J12" s="7">
        <v>0.14450182262421873</v>
      </c>
      <c r="K12" s="7">
        <v>0.10330318349880564</v>
      </c>
      <c r="M12" s="18">
        <f t="shared" si="3"/>
        <v>8.5471764396090333E-2</v>
      </c>
      <c r="N12" s="18">
        <f t="shared" si="4"/>
        <v>1.9418318613441676E-3</v>
      </c>
      <c r="O12" s="18">
        <f t="shared" si="5"/>
        <v>1.7577926923769555E-2</v>
      </c>
      <c r="P12" s="18">
        <f t="shared" si="6"/>
        <v>1.2703136001206053E-2</v>
      </c>
      <c r="Q12" s="18">
        <f t="shared" si="7"/>
        <v>2.7276136506006923E-2</v>
      </c>
      <c r="R12" s="18">
        <f t="shared" si="8"/>
        <v>-2.1879285343578705E-2</v>
      </c>
      <c r="S12" s="18">
        <f t="shared" si="9"/>
        <v>5.4185417427464369E-2</v>
      </c>
      <c r="T12" s="18">
        <f t="shared" si="10"/>
        <v>-3.2775105148083961E-2</v>
      </c>
      <c r="U12" s="18">
        <f t="shared" si="11"/>
        <v>-4.1198639125413092E-2</v>
      </c>
      <c r="W12" s="18">
        <f t="shared" si="12"/>
        <v>0.10330318349880564</v>
      </c>
      <c r="Y12" s="20"/>
      <c r="Z12" s="20"/>
      <c r="AA12" s="41" t="s">
        <v>34</v>
      </c>
      <c r="AB12" s="43">
        <v>3.0060461594891105E-2</v>
      </c>
      <c r="AC12" s="44">
        <v>-1.1844895262460367</v>
      </c>
      <c r="AD12" s="44">
        <v>-1.2577962094380386</v>
      </c>
      <c r="AE12" s="44">
        <v>-1.3972624527350788</v>
      </c>
      <c r="AF12" s="44">
        <v>-1.3080502467876955</v>
      </c>
      <c r="AG12" s="44">
        <v>-1.4181167321900345</v>
      </c>
      <c r="AH12" s="44">
        <v>-1.4460968007522748</v>
      </c>
      <c r="AI12" s="45">
        <v>-1.4126855201374169</v>
      </c>
      <c r="AJ12" s="44">
        <v>-1.276251965262875</v>
      </c>
      <c r="AK12" s="44">
        <v>-1.2337165600414535</v>
      </c>
      <c r="AM12" s="47">
        <f t="shared" si="13"/>
        <v>0</v>
      </c>
      <c r="AN12" s="47">
        <f t="shared" si="14"/>
        <v>-0.1012404097169379</v>
      </c>
      <c r="AO12" s="47">
        <f t="shared" si="15"/>
        <v>-0.10994849002594823</v>
      </c>
      <c r="AP12" s="47">
        <f t="shared" si="16"/>
        <v>-0.14670071319656106</v>
      </c>
      <c r="AQ12" s="47">
        <f t="shared" si="17"/>
        <v>-0.15395052798914527</v>
      </c>
      <c r="AR12" s="47">
        <f t="shared" si="18"/>
        <v>-0.20558551104464712</v>
      </c>
      <c r="AS12" s="47">
        <f t="shared" si="19"/>
        <v>-0.17800223930943623</v>
      </c>
      <c r="AT12" s="47">
        <f t="shared" si="20"/>
        <v>-0.25043654891837874</v>
      </c>
      <c r="AU12" s="47">
        <f t="shared" si="21"/>
        <v>-0.18442073510822654</v>
      </c>
      <c r="AV12" s="47">
        <f t="shared" si="22"/>
        <v>-0.12744684818747753</v>
      </c>
    </row>
    <row r="13" spans="1:48" x14ac:dyDescent="0.25">
      <c r="A13" s="4" t="s">
        <v>11</v>
      </c>
      <c r="B13" s="6">
        <v>0</v>
      </c>
      <c r="C13" s="7">
        <v>0</v>
      </c>
      <c r="D13" s="7">
        <v>8.086733673179583E-2</v>
      </c>
      <c r="E13" s="7">
        <v>0.14566686467979723</v>
      </c>
      <c r="F13" s="7">
        <v>0.13402645229506233</v>
      </c>
      <c r="G13" s="7">
        <v>0.13107824401910853</v>
      </c>
      <c r="H13" s="7">
        <v>6.9963936273371483E-2</v>
      </c>
      <c r="I13" s="7">
        <v>8.2114746992964907E-2</v>
      </c>
      <c r="J13" s="7">
        <v>0.11556806212534854</v>
      </c>
      <c r="K13" s="7">
        <v>0.17063856469467334</v>
      </c>
      <c r="M13" s="18">
        <f t="shared" si="3"/>
        <v>0</v>
      </c>
      <c r="N13" s="18">
        <f t="shared" si="4"/>
        <v>8.086733673179583E-2</v>
      </c>
      <c r="O13" s="18">
        <f t="shared" si="5"/>
        <v>6.4799527948001395E-2</v>
      </c>
      <c r="P13" s="18">
        <f t="shared" si="6"/>
        <v>-1.1640412384734899E-2</v>
      </c>
      <c r="Q13" s="18">
        <f t="shared" si="7"/>
        <v>-2.9482082759537953E-3</v>
      </c>
      <c r="R13" s="18">
        <f t="shared" si="8"/>
        <v>-6.1114307745737048E-2</v>
      </c>
      <c r="S13" s="18">
        <f t="shared" si="9"/>
        <v>1.2150810719593425E-2</v>
      </c>
      <c r="T13" s="18">
        <f t="shared" si="10"/>
        <v>3.3453315132383629E-2</v>
      </c>
      <c r="U13" s="18">
        <f t="shared" si="11"/>
        <v>5.5070502569324803E-2</v>
      </c>
      <c r="W13" s="18">
        <f t="shared" si="12"/>
        <v>0.17063856469467334</v>
      </c>
      <c r="Y13" s="20"/>
      <c r="Z13" s="20"/>
      <c r="AA13" s="41" t="s">
        <v>35</v>
      </c>
      <c r="AB13" s="43">
        <v>-0.37860100241639222</v>
      </c>
      <c r="AC13" s="44">
        <v>-0.11193780862956414</v>
      </c>
      <c r="AD13" s="44">
        <v>0.25010937234372937</v>
      </c>
      <c r="AE13" s="44">
        <v>0.41045671805881567</v>
      </c>
      <c r="AF13" s="44">
        <v>0.6391278001166667</v>
      </c>
      <c r="AG13" s="44">
        <v>0.68231749804828623</v>
      </c>
      <c r="AH13" s="44">
        <v>0.60182455228608023</v>
      </c>
      <c r="AI13" s="45">
        <v>0.66702151903054441</v>
      </c>
      <c r="AJ13" s="44">
        <v>0.70681736178703114</v>
      </c>
      <c r="AK13" s="44">
        <v>0.7374160496997223</v>
      </c>
      <c r="AM13" s="47">
        <f t="shared" si="13"/>
        <v>0</v>
      </c>
      <c r="AN13" s="47">
        <f t="shared" si="14"/>
        <v>0</v>
      </c>
      <c r="AO13" s="47">
        <f t="shared" si="15"/>
        <v>2.0225678833098466E-2</v>
      </c>
      <c r="AP13" s="47">
        <f t="shared" si="16"/>
        <v>5.9789943206387183E-2</v>
      </c>
      <c r="AQ13" s="47">
        <f t="shared" si="17"/>
        <v>8.5660031612784557E-2</v>
      </c>
      <c r="AR13" s="47">
        <f t="shared" si="18"/>
        <v>8.9436979507680869E-2</v>
      </c>
      <c r="AS13" s="47">
        <f t="shared" si="19"/>
        <v>4.2106014623893642E-2</v>
      </c>
      <c r="AT13" s="47">
        <f t="shared" si="20"/>
        <v>5.4772303274056279E-2</v>
      </c>
      <c r="AU13" s="47">
        <f t="shared" si="21"/>
        <v>8.1685512778278568E-2</v>
      </c>
      <c r="AV13" s="47">
        <f t="shared" si="22"/>
        <v>0.1258316163035765</v>
      </c>
    </row>
    <row r="14" spans="1:48" x14ac:dyDescent="0.25">
      <c r="A14" s="5" t="s">
        <v>12</v>
      </c>
      <c r="B14" s="6">
        <v>0</v>
      </c>
      <c r="C14" s="7">
        <v>0</v>
      </c>
      <c r="D14" s="7">
        <v>0</v>
      </c>
      <c r="E14" s="7">
        <v>0.11893963241863058</v>
      </c>
      <c r="F14" s="7">
        <v>7.2471887854516859E-2</v>
      </c>
      <c r="G14" s="7">
        <v>0</v>
      </c>
      <c r="H14" s="7">
        <v>0.22806285758336353</v>
      </c>
      <c r="I14" s="7">
        <v>0.22851691345764658</v>
      </c>
      <c r="J14" s="7">
        <v>0.16599537587120783</v>
      </c>
      <c r="K14" s="7">
        <v>1.1997993727297018E-2</v>
      </c>
      <c r="M14" s="18">
        <f t="shared" si="3"/>
        <v>0</v>
      </c>
      <c r="N14" s="18">
        <f t="shared" si="4"/>
        <v>0</v>
      </c>
      <c r="O14" s="18">
        <f t="shared" si="5"/>
        <v>0.11893963241863058</v>
      </c>
      <c r="P14" s="18">
        <f t="shared" si="6"/>
        <v>-4.6467744564113719E-2</v>
      </c>
      <c r="Q14" s="18">
        <f t="shared" si="7"/>
        <v>-7.2471887854516859E-2</v>
      </c>
      <c r="R14" s="18">
        <f t="shared" si="8"/>
        <v>0.22806285758336353</v>
      </c>
      <c r="S14" s="18">
        <f t="shared" si="9"/>
        <v>4.5405587428304361E-4</v>
      </c>
      <c r="T14" s="18">
        <f t="shared" si="10"/>
        <v>-6.2521537586438747E-2</v>
      </c>
      <c r="U14" s="18">
        <f t="shared" si="11"/>
        <v>-0.15399738214391082</v>
      </c>
      <c r="W14" s="18">
        <f t="shared" si="12"/>
        <v>1.1997993727297013E-2</v>
      </c>
      <c r="Y14" s="20"/>
      <c r="Z14" s="20"/>
      <c r="AA14" s="41" t="s">
        <v>36</v>
      </c>
      <c r="AB14" s="43">
        <v>0.90524170750629918</v>
      </c>
      <c r="AC14" s="44">
        <v>-0.69011847702216333</v>
      </c>
      <c r="AD14" s="44">
        <v>-0.49835074712009958</v>
      </c>
      <c r="AE14" s="44">
        <v>-0.65875744361950317</v>
      </c>
      <c r="AF14" s="44">
        <v>-0.45952207442387927</v>
      </c>
      <c r="AG14" s="44">
        <v>-0.50551603080799712</v>
      </c>
      <c r="AH14" s="44">
        <v>-0.23654425178854291</v>
      </c>
      <c r="AI14" s="45">
        <v>-0.29770915617233107</v>
      </c>
      <c r="AJ14" s="44">
        <v>-0.25430071802139209</v>
      </c>
      <c r="AK14" s="44">
        <v>-0.23889424806160761</v>
      </c>
      <c r="AM14" s="47">
        <f t="shared" si="13"/>
        <v>0</v>
      </c>
      <c r="AN14" s="47">
        <f t="shared" si="14"/>
        <v>0</v>
      </c>
      <c r="AO14" s="47">
        <f t="shared" si="15"/>
        <v>0</v>
      </c>
      <c r="AP14" s="47">
        <f t="shared" si="16"/>
        <v>-7.8352368197140462E-2</v>
      </c>
      <c r="AQ14" s="47">
        <f t="shared" si="17"/>
        <v>-3.3302432244322326E-2</v>
      </c>
      <c r="AR14" s="47">
        <f t="shared" si="18"/>
        <v>0</v>
      </c>
      <c r="AS14" s="47">
        <f t="shared" si="19"/>
        <v>-5.3946958007813746E-2</v>
      </c>
      <c r="AT14" s="47">
        <f t="shared" si="20"/>
        <v>-6.8031577476581562E-2</v>
      </c>
      <c r="AU14" s="47">
        <f t="shared" si="21"/>
        <v>-4.2212743272279016E-2</v>
      </c>
      <c r="AV14" s="47">
        <f t="shared" si="22"/>
        <v>-2.866251689730506E-3</v>
      </c>
    </row>
    <row r="15" spans="1:48" x14ac:dyDescent="0.25">
      <c r="A15" s="5" t="s">
        <v>13</v>
      </c>
      <c r="B15" s="6">
        <v>0</v>
      </c>
      <c r="C15" s="7">
        <v>0.29320017600153636</v>
      </c>
      <c r="D15" s="7">
        <v>0.20464004793976695</v>
      </c>
      <c r="E15" s="7">
        <v>3.1118382988867422E-2</v>
      </c>
      <c r="F15" s="7">
        <v>4.2247841364648889E-2</v>
      </c>
      <c r="G15" s="7">
        <v>0.11560888754897944</v>
      </c>
      <c r="H15" s="7">
        <v>0</v>
      </c>
      <c r="I15" s="7">
        <v>0</v>
      </c>
      <c r="J15" s="7">
        <v>4.5397017716873322E-3</v>
      </c>
      <c r="K15" s="7">
        <v>3.8327660270620942E-2</v>
      </c>
      <c r="M15" s="18">
        <f t="shared" si="3"/>
        <v>0.29320017600153636</v>
      </c>
      <c r="N15" s="18">
        <f t="shared" si="4"/>
        <v>-8.8560128061769411E-2</v>
      </c>
      <c r="O15" s="18">
        <f t="shared" si="5"/>
        <v>-0.17352166495089952</v>
      </c>
      <c r="P15" s="18">
        <f t="shared" si="6"/>
        <v>1.1129458375781467E-2</v>
      </c>
      <c r="Q15" s="18">
        <f t="shared" si="7"/>
        <v>7.336104618433055E-2</v>
      </c>
      <c r="R15" s="18">
        <f t="shared" si="8"/>
        <v>-0.11560888754897944</v>
      </c>
      <c r="S15" s="18">
        <f t="shared" si="9"/>
        <v>0</v>
      </c>
      <c r="T15" s="18">
        <f t="shared" si="10"/>
        <v>4.5397017716873322E-3</v>
      </c>
      <c r="U15" s="18">
        <f t="shared" si="11"/>
        <v>3.378795849893361E-2</v>
      </c>
      <c r="W15" s="18">
        <f t="shared" si="12"/>
        <v>3.8327660270620956E-2</v>
      </c>
      <c r="Y15" s="20"/>
      <c r="Z15" s="20"/>
      <c r="AA15" s="40" t="s">
        <v>37</v>
      </c>
      <c r="AB15" s="46">
        <v>4.1797421037620034E-4</v>
      </c>
      <c r="AC15" s="46">
        <v>0.52608623730032067</v>
      </c>
      <c r="AD15" s="44">
        <v>0.3403255750835476</v>
      </c>
      <c r="AE15" s="44">
        <v>0.2846319429304352</v>
      </c>
      <c r="AF15" s="44">
        <v>0.22198862424667071</v>
      </c>
      <c r="AG15" s="44">
        <v>0.19820091259058847</v>
      </c>
      <c r="AH15" s="44">
        <v>0.20121664704829731</v>
      </c>
      <c r="AI15" s="45">
        <v>0.10233538761935589</v>
      </c>
      <c r="AJ15" s="44">
        <v>0.12696173149604065</v>
      </c>
      <c r="AK15" s="44">
        <v>0.10076154240448852</v>
      </c>
      <c r="AM15" s="47">
        <f t="shared" si="13"/>
        <v>0</v>
      </c>
      <c r="AN15" s="47">
        <f t="shared" si="14"/>
        <v>0.15424857736844005</v>
      </c>
      <c r="AO15" s="47">
        <f t="shared" si="15"/>
        <v>6.9644242000225939E-2</v>
      </c>
      <c r="AP15" s="47">
        <f t="shared" si="16"/>
        <v>8.8572858109747382E-3</v>
      </c>
      <c r="AQ15" s="47">
        <f t="shared" si="17"/>
        <v>9.3785401819299948E-3</v>
      </c>
      <c r="AR15" s="47">
        <f t="shared" si="18"/>
        <v>2.2913787015790447E-2</v>
      </c>
      <c r="AS15" s="47">
        <f t="shared" si="19"/>
        <v>0</v>
      </c>
      <c r="AT15" s="47">
        <f t="shared" si="20"/>
        <v>0</v>
      </c>
      <c r="AU15" s="47">
        <f t="shared" si="21"/>
        <v>5.7636839740906709E-4</v>
      </c>
      <c r="AV15" s="47">
        <f t="shared" si="22"/>
        <v>3.8619541656230022E-3</v>
      </c>
    </row>
    <row r="16" spans="1:48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M16" s="18"/>
      <c r="N16" s="18"/>
      <c r="O16" s="18"/>
      <c r="P16" s="18"/>
      <c r="Q16" s="18"/>
      <c r="R16" s="18"/>
      <c r="S16" s="18"/>
      <c r="T16" s="18"/>
      <c r="U16" s="18"/>
      <c r="W16" s="18"/>
      <c r="Y16" s="20"/>
      <c r="Z16" s="20"/>
    </row>
    <row r="17" spans="1:48" x14ac:dyDescent="0.25">
      <c r="A17" s="5" t="s">
        <v>14</v>
      </c>
      <c r="B17" s="23">
        <v>0.30767511712196122</v>
      </c>
      <c r="C17" s="23">
        <v>0.33728638644308945</v>
      </c>
      <c r="D17" s="23">
        <v>0.24133591882360517</v>
      </c>
      <c r="E17" s="23">
        <v>0.20394685164143048</v>
      </c>
      <c r="F17" s="23">
        <v>0.13546771919734843</v>
      </c>
      <c r="G17" s="23">
        <v>0.23691129572177841</v>
      </c>
      <c r="H17" s="23">
        <v>0.24873320417101849</v>
      </c>
      <c r="I17" s="23">
        <v>0.20384384875589615</v>
      </c>
      <c r="J17" s="23">
        <v>0.29612106312058911</v>
      </c>
      <c r="K17" s="24">
        <v>0.22099246377521459</v>
      </c>
      <c r="L17" s="13"/>
      <c r="M17" s="18"/>
      <c r="N17" s="18"/>
      <c r="O17" s="18"/>
      <c r="P17" s="18"/>
      <c r="Q17" s="18"/>
      <c r="R17" s="18"/>
      <c r="S17" s="18"/>
      <c r="T17" s="18"/>
      <c r="U17" s="18"/>
      <c r="W17" s="18"/>
      <c r="Y17" s="20"/>
      <c r="Z17" s="20"/>
    </row>
    <row r="18" spans="1:48" x14ac:dyDescent="0.25">
      <c r="A18" s="5" t="s">
        <v>15</v>
      </c>
      <c r="B18" s="12">
        <v>-4.0803669517755298E-2</v>
      </c>
      <c r="C18" s="12">
        <v>2.6406128814502657E-3</v>
      </c>
      <c r="D18" s="12">
        <v>8.8533209415177436E-3</v>
      </c>
      <c r="E18" s="12">
        <v>-1.990704317943761E-3</v>
      </c>
      <c r="F18" s="12">
        <v>2.2042191352968266E-3</v>
      </c>
      <c r="G18" s="12">
        <v>4.3055436057589172E-2</v>
      </c>
      <c r="H18" s="12">
        <v>1.4450204204381428E-2</v>
      </c>
      <c r="I18" s="12">
        <v>-4.5221206254262361E-3</v>
      </c>
      <c r="J18" s="15">
        <v>1.0782793394339851E-2</v>
      </c>
      <c r="K18" s="12">
        <v>4.6181072645404352E-2</v>
      </c>
      <c r="L18" s="13"/>
      <c r="M18" s="18"/>
      <c r="N18" s="49" t="s">
        <v>45</v>
      </c>
      <c r="O18" s="49" t="s">
        <v>43</v>
      </c>
      <c r="P18" s="50" t="s">
        <v>46</v>
      </c>
      <c r="Q18" s="50" t="s">
        <v>44</v>
      </c>
      <c r="R18" s="50" t="s">
        <v>26</v>
      </c>
      <c r="S18" s="50" t="s">
        <v>23</v>
      </c>
      <c r="T18" s="18"/>
      <c r="U18" s="18"/>
      <c r="W18" s="18"/>
      <c r="Y18" s="20"/>
      <c r="Z18" s="20"/>
    </row>
    <row r="19" spans="1:48" x14ac:dyDescent="0.25">
      <c r="A19" s="5" t="s">
        <v>27</v>
      </c>
      <c r="B19" s="18">
        <f>B18</f>
        <v>-4.0803669517755298E-2</v>
      </c>
      <c r="C19" s="18">
        <f>B19+C18</f>
        <v>-3.816305663630503E-2</v>
      </c>
      <c r="D19" s="18">
        <f t="shared" ref="D19:K19" si="23">C19+D18</f>
        <v>-2.9309735694787287E-2</v>
      </c>
      <c r="E19" s="18">
        <f t="shared" si="23"/>
        <v>-3.1300440012731051E-2</v>
      </c>
      <c r="F19" s="18">
        <f t="shared" si="23"/>
        <v>-2.9096220877434225E-2</v>
      </c>
      <c r="G19" s="18">
        <f t="shared" si="23"/>
        <v>1.3959215180154947E-2</v>
      </c>
      <c r="H19" s="18">
        <f t="shared" si="23"/>
        <v>2.8409419384536373E-2</v>
      </c>
      <c r="I19" s="18">
        <f t="shared" si="23"/>
        <v>2.3887298759110137E-2</v>
      </c>
      <c r="J19" s="18">
        <f t="shared" si="23"/>
        <v>3.4670092153449988E-2</v>
      </c>
      <c r="K19" s="18">
        <f t="shared" si="23"/>
        <v>8.0851164798854347E-2</v>
      </c>
      <c r="L19" s="13"/>
      <c r="M19" s="18"/>
      <c r="N19" s="18" t="s">
        <v>18</v>
      </c>
      <c r="O19" s="18">
        <f>AVERAGE(B18:K18)</f>
        <v>8.085116479885435E-3</v>
      </c>
      <c r="P19" s="18">
        <f>AVERAGE(B17:K17)</f>
        <v>0.24323138687719315</v>
      </c>
      <c r="Q19" s="47">
        <f>AVERAGE(B20:K20)</f>
        <v>-2.84158296904773E-2</v>
      </c>
      <c r="R19" s="35">
        <f>AVERAGE(B22:K22)</f>
        <v>3.824275347431183E-2</v>
      </c>
      <c r="S19" s="18">
        <f>Y6</f>
        <v>0.17433457450360795</v>
      </c>
      <c r="T19" s="18"/>
      <c r="U19" s="18"/>
      <c r="W19" s="18"/>
      <c r="Y19" s="20"/>
      <c r="Z19" s="20"/>
    </row>
    <row r="20" spans="1:48" x14ac:dyDescent="0.25">
      <c r="A20" s="3" t="s">
        <v>24</v>
      </c>
      <c r="B20" s="47">
        <f>SUM(AM6:AM15)</f>
        <v>-1.009461653453714</v>
      </c>
      <c r="C20" s="47">
        <f t="shared" ref="C20:K20" si="24">SUM(AN6:AN15)</f>
        <v>-2.9955973492436089E-2</v>
      </c>
      <c r="D20" s="47">
        <f t="shared" si="24"/>
        <v>-1.8046694441419056E-2</v>
      </c>
      <c r="E20" s="47">
        <f t="shared" si="24"/>
        <v>-0.1765368388796591</v>
      </c>
      <c r="F20" s="47">
        <f t="shared" si="24"/>
        <v>-0.13824336225641076</v>
      </c>
      <c r="G20" s="47">
        <f t="shared" si="24"/>
        <v>-0.18796662611513965</v>
      </c>
      <c r="H20" s="47">
        <f t="shared" si="24"/>
        <v>4.8787854528389775E-2</v>
      </c>
      <c r="I20" s="47">
        <f t="shared" si="24"/>
        <v>0.16638335110700911</v>
      </c>
      <c r="J20" s="47">
        <f t="shared" si="24"/>
        <v>0.38793694338027052</v>
      </c>
      <c r="K20" s="47">
        <f t="shared" si="24"/>
        <v>0.67294470271833617</v>
      </c>
      <c r="L20" s="13"/>
      <c r="M20" s="18"/>
      <c r="N20" s="18"/>
      <c r="O20" s="18"/>
      <c r="P20" s="18"/>
      <c r="Q20" s="18"/>
      <c r="R20" s="18"/>
      <c r="S20" s="18"/>
      <c r="T20" s="18"/>
      <c r="U20" s="18"/>
      <c r="W20" s="18"/>
      <c r="Y20" s="20"/>
      <c r="Z20" s="20"/>
    </row>
    <row r="21" spans="1:48" x14ac:dyDescent="0.25">
      <c r="A21" s="3" t="s">
        <v>25</v>
      </c>
      <c r="B21" s="32">
        <f>B18/B17</f>
        <v>-0.13261933528924563</v>
      </c>
      <c r="C21" s="32">
        <f t="shared" ref="C21:K21" si="25">C18/C17</f>
        <v>7.8289933646516086E-3</v>
      </c>
      <c r="D21" s="32">
        <f t="shared" si="25"/>
        <v>3.6684638509979627E-2</v>
      </c>
      <c r="E21" s="32">
        <f t="shared" si="25"/>
        <v>-9.7608975177695869E-3</v>
      </c>
      <c r="F21" s="32">
        <f t="shared" si="25"/>
        <v>1.6271176250378407E-2</v>
      </c>
      <c r="G21" s="32">
        <f t="shared" si="25"/>
        <v>0.18173652685666875</v>
      </c>
      <c r="H21" s="32">
        <f t="shared" si="25"/>
        <v>5.809519582454329E-2</v>
      </c>
      <c r="I21" s="32">
        <f t="shared" si="25"/>
        <v>-2.218423883293871E-2</v>
      </c>
      <c r="J21" s="32">
        <f t="shared" si="25"/>
        <v>3.6413463063749651E-2</v>
      </c>
      <c r="K21" s="32">
        <f t="shared" si="25"/>
        <v>0.20897125565502561</v>
      </c>
      <c r="L21" s="13"/>
      <c r="M21" s="18"/>
      <c r="N21" s="18"/>
      <c r="O21" s="18"/>
      <c r="P21" s="18"/>
      <c r="Q21" s="18"/>
      <c r="R21" s="18"/>
      <c r="S21" s="18"/>
      <c r="T21" s="18"/>
      <c r="U21" s="18"/>
      <c r="W21" s="18"/>
      <c r="Y21" s="20"/>
      <c r="Z21" s="20"/>
    </row>
    <row r="22" spans="1:48" x14ac:dyDescent="0.25">
      <c r="A22" s="3" t="s">
        <v>26</v>
      </c>
      <c r="B22" s="32">
        <f>B21*SQRT(1+(B20/3)*B21)</f>
        <v>-0.13554609001595083</v>
      </c>
      <c r="C22" s="32">
        <f t="shared" ref="C22:K22" si="26">C21*SQRT(1+(C20/3)*C21)</f>
        <v>7.8286873427389492E-3</v>
      </c>
      <c r="D22" s="32">
        <f t="shared" si="26"/>
        <v>3.6680590525260411E-2</v>
      </c>
      <c r="E22" s="32">
        <f t="shared" si="26"/>
        <v>-9.7637003767751061E-3</v>
      </c>
      <c r="F22" s="32">
        <f t="shared" si="26"/>
        <v>1.6265075091042313E-2</v>
      </c>
      <c r="G22" s="32">
        <f t="shared" si="26"/>
        <v>0.18069886569298435</v>
      </c>
      <c r="H22" s="32">
        <f t="shared" si="26"/>
        <v>5.812263293475934E-2</v>
      </c>
      <c r="I22" s="32">
        <f t="shared" si="26"/>
        <v>-2.2170587302943374E-2</v>
      </c>
      <c r="J22" s="32">
        <f t="shared" si="26"/>
        <v>3.6499092585019828E-2</v>
      </c>
      <c r="K22" s="32">
        <f t="shared" si="26"/>
        <v>0.21381296826698246</v>
      </c>
      <c r="L22" s="13"/>
      <c r="M22" s="18"/>
      <c r="N22" s="18"/>
      <c r="O22" s="18"/>
      <c r="P22" s="18"/>
      <c r="Q22" s="18"/>
      <c r="R22" s="18"/>
      <c r="S22" s="18"/>
      <c r="T22" s="18"/>
      <c r="U22" s="18"/>
      <c r="W22" s="18"/>
      <c r="Y22" s="20"/>
      <c r="Z22" s="20"/>
    </row>
    <row r="23" spans="1:48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3"/>
      <c r="M23" s="18"/>
      <c r="N23" s="18"/>
      <c r="O23" s="18"/>
      <c r="P23" s="18"/>
      <c r="Q23" s="18"/>
      <c r="R23" s="18"/>
      <c r="S23" s="18"/>
      <c r="T23" s="18"/>
      <c r="U23" s="18"/>
      <c r="W23" s="18"/>
      <c r="Y23" s="20"/>
      <c r="Z23" s="20"/>
    </row>
    <row r="24" spans="1:48" x14ac:dyDescent="0.25">
      <c r="A24" s="5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3"/>
      <c r="M24" s="18"/>
      <c r="N24" s="18"/>
      <c r="O24" s="18"/>
      <c r="P24" s="18"/>
      <c r="Q24" s="18"/>
      <c r="R24" s="18"/>
      <c r="S24" s="18"/>
      <c r="T24" s="18"/>
      <c r="U24" s="18"/>
      <c r="W24" s="18"/>
      <c r="Y24" s="20"/>
      <c r="Z24" s="20"/>
    </row>
    <row r="25" spans="1:48" x14ac:dyDescent="0.25">
      <c r="A25" s="3"/>
      <c r="L25" s="13"/>
      <c r="M25" s="18"/>
      <c r="N25" s="18"/>
      <c r="O25" s="18"/>
      <c r="P25" s="18"/>
      <c r="Q25" s="18"/>
      <c r="R25" s="18"/>
      <c r="S25" s="18"/>
      <c r="T25" s="18"/>
      <c r="U25" s="18"/>
      <c r="W25" s="18"/>
      <c r="Y25" s="20"/>
      <c r="Z25" s="20"/>
    </row>
    <row r="26" spans="1:48" x14ac:dyDescent="0.25">
      <c r="A26" s="3"/>
      <c r="L26" s="13"/>
      <c r="M26" s="18"/>
      <c r="N26" s="18"/>
      <c r="O26" s="18"/>
      <c r="P26" s="18"/>
      <c r="Q26" s="18"/>
      <c r="R26" s="18"/>
      <c r="S26" s="18"/>
      <c r="T26" s="18"/>
      <c r="U26" s="18"/>
      <c r="W26" s="18"/>
      <c r="Y26" s="20"/>
      <c r="Z26" s="20"/>
    </row>
    <row r="27" spans="1:48" x14ac:dyDescent="0.25">
      <c r="A27" s="2" t="s">
        <v>2</v>
      </c>
      <c r="L27" s="13"/>
      <c r="M27" s="18"/>
      <c r="N27" s="18"/>
      <c r="O27" s="18"/>
      <c r="P27" s="18"/>
      <c r="Q27" s="18"/>
      <c r="R27" s="18"/>
      <c r="S27" s="18"/>
      <c r="T27" s="18"/>
      <c r="U27" s="18"/>
      <c r="W27" s="18"/>
      <c r="Y27" s="20"/>
      <c r="Z27" s="20"/>
    </row>
    <row r="28" spans="1:48" x14ac:dyDescent="0.25">
      <c r="A28" s="3"/>
      <c r="L28" s="13"/>
      <c r="M28" s="18"/>
      <c r="N28" s="18"/>
      <c r="O28" s="18"/>
      <c r="P28" s="18"/>
      <c r="Q28" s="18"/>
      <c r="R28" s="18"/>
      <c r="S28" s="18"/>
      <c r="T28" s="18"/>
      <c r="U28" s="18"/>
      <c r="W28" s="18"/>
      <c r="Y28" s="20"/>
      <c r="Z28" s="20"/>
    </row>
    <row r="29" spans="1:48" x14ac:dyDescent="0.25">
      <c r="A29" s="3"/>
      <c r="B29" s="3">
        <v>2008</v>
      </c>
      <c r="C29" s="3">
        <f t="shared" ref="C29:K29" si="27">B29+1</f>
        <v>2009</v>
      </c>
      <c r="D29" s="3">
        <f t="shared" si="27"/>
        <v>2010</v>
      </c>
      <c r="E29" s="3">
        <f t="shared" si="27"/>
        <v>2011</v>
      </c>
      <c r="F29" s="3">
        <f t="shared" si="27"/>
        <v>2012</v>
      </c>
      <c r="G29" s="3">
        <f t="shared" si="27"/>
        <v>2013</v>
      </c>
      <c r="H29" s="3">
        <f t="shared" si="27"/>
        <v>2014</v>
      </c>
      <c r="I29" s="3">
        <f t="shared" si="27"/>
        <v>2015</v>
      </c>
      <c r="J29" s="3">
        <f t="shared" si="27"/>
        <v>2016</v>
      </c>
      <c r="K29" s="3">
        <f t="shared" si="27"/>
        <v>2017</v>
      </c>
      <c r="L29" s="13"/>
      <c r="M29" s="18"/>
      <c r="N29" s="18"/>
      <c r="O29" s="18"/>
      <c r="P29" s="18"/>
      <c r="Q29" s="18"/>
      <c r="R29" s="18"/>
      <c r="S29" s="18"/>
      <c r="T29" s="18"/>
      <c r="U29" s="18"/>
      <c r="W29" s="18"/>
      <c r="Y29" s="20"/>
      <c r="Z29" s="20"/>
      <c r="AA29" s="41"/>
      <c r="AB29" s="42">
        <v>2008</v>
      </c>
      <c r="AC29" s="41">
        <v>2009</v>
      </c>
      <c r="AD29" s="41">
        <v>2010</v>
      </c>
      <c r="AE29" s="41">
        <v>2011</v>
      </c>
      <c r="AF29" s="41">
        <v>2012</v>
      </c>
      <c r="AG29" s="41">
        <v>2013</v>
      </c>
      <c r="AH29" s="41">
        <v>2014</v>
      </c>
      <c r="AI29" s="41">
        <v>2015</v>
      </c>
      <c r="AJ29" s="41">
        <v>2016</v>
      </c>
      <c r="AK29" s="41">
        <v>2017</v>
      </c>
    </row>
    <row r="30" spans="1:48" x14ac:dyDescent="0.25">
      <c r="A30" s="4" t="s">
        <v>4</v>
      </c>
      <c r="B30" s="6">
        <v>0</v>
      </c>
      <c r="C30" s="7">
        <v>1.0000000000000002</v>
      </c>
      <c r="D30" s="7">
        <v>1.0000000000000002</v>
      </c>
      <c r="E30" s="7">
        <v>1.0000000001332097</v>
      </c>
      <c r="F30" s="7">
        <v>2.2033547329004448E-7</v>
      </c>
      <c r="G30" s="7">
        <v>1.0000000122198798</v>
      </c>
      <c r="H30" s="7">
        <v>2.2801754004549355E-7</v>
      </c>
      <c r="I30" s="7">
        <v>0</v>
      </c>
      <c r="J30" s="7">
        <v>0</v>
      </c>
      <c r="K30" s="7">
        <v>0</v>
      </c>
      <c r="L30" s="13"/>
      <c r="M30" s="18">
        <f t="shared" si="3"/>
        <v>1.0000000000000002</v>
      </c>
      <c r="N30" s="18">
        <f t="shared" si="4"/>
        <v>0</v>
      </c>
      <c r="O30" s="18">
        <f t="shared" si="5"/>
        <v>1.3320944347583463E-10</v>
      </c>
      <c r="P30" s="18">
        <f t="shared" si="6"/>
        <v>-0.99999977979773635</v>
      </c>
      <c r="Q30" s="18">
        <f t="shared" si="7"/>
        <v>0.99999979188440646</v>
      </c>
      <c r="R30" s="18">
        <f t="shared" si="8"/>
        <v>-0.9999997842023397</v>
      </c>
      <c r="S30" s="18">
        <f t="shared" si="9"/>
        <v>-2.2801754004549355E-7</v>
      </c>
      <c r="T30" s="18">
        <f t="shared" si="10"/>
        <v>0</v>
      </c>
      <c r="U30" s="18">
        <f t="shared" si="11"/>
        <v>0</v>
      </c>
      <c r="W30" s="18">
        <f t="shared" si="12"/>
        <v>2.6018761027063572E-17</v>
      </c>
      <c r="Y30" s="21">
        <f t="shared" ref="Y30:Y55" si="28">SUM(W30:W39)/10</f>
        <v>0.2</v>
      </c>
      <c r="Z30" s="20"/>
      <c r="AA30" s="41" t="s">
        <v>28</v>
      </c>
      <c r="AB30" s="43">
        <v>-0.66367433985139612</v>
      </c>
      <c r="AC30" s="44">
        <v>-0.26387857617870109</v>
      </c>
      <c r="AD30" s="44">
        <v>-9.1664242623681377E-2</v>
      </c>
      <c r="AE30" s="44">
        <v>-0.14166557402399677</v>
      </c>
      <c r="AF30" s="44">
        <v>-0.22268426391848264</v>
      </c>
      <c r="AG30" s="44">
        <v>-0.25433331919633928</v>
      </c>
      <c r="AH30" s="44">
        <v>8.5596477703722113E-2</v>
      </c>
      <c r="AI30" s="45">
        <v>9.6014200325291142E-3</v>
      </c>
      <c r="AJ30" s="44">
        <v>1.6990459547325396E-2</v>
      </c>
      <c r="AK30" s="44">
        <v>4.6361880838029529E-2</v>
      </c>
      <c r="AM30" s="47">
        <f>AB30*B30</f>
        <v>0</v>
      </c>
      <c r="AN30" s="47">
        <f t="shared" ref="AN30:AV30" si="29">AC30*C30</f>
        <v>-0.26387857617870114</v>
      </c>
      <c r="AO30" s="47">
        <f t="shared" si="29"/>
        <v>-9.1664242623681391E-2</v>
      </c>
      <c r="AP30" s="47">
        <f t="shared" si="29"/>
        <v>-0.14166557404286798</v>
      </c>
      <c r="AQ30" s="47">
        <f t="shared" si="29"/>
        <v>-4.9065242684724051E-8</v>
      </c>
      <c r="AR30" s="47">
        <f t="shared" si="29"/>
        <v>-0.25433332230426187</v>
      </c>
      <c r="AS30" s="47">
        <f t="shared" si="29"/>
        <v>1.9517498282561653E-8</v>
      </c>
      <c r="AT30" s="47">
        <f t="shared" si="29"/>
        <v>0</v>
      </c>
      <c r="AU30" s="47">
        <f t="shared" si="29"/>
        <v>0</v>
      </c>
      <c r="AV30" s="47">
        <f t="shared" si="29"/>
        <v>0</v>
      </c>
    </row>
    <row r="31" spans="1:48" x14ac:dyDescent="0.25">
      <c r="A31" s="4" t="s">
        <v>5</v>
      </c>
      <c r="B31" s="6">
        <v>1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13"/>
      <c r="M31" s="18">
        <f t="shared" si="3"/>
        <v>-1</v>
      </c>
      <c r="N31" s="18">
        <f t="shared" si="4"/>
        <v>0</v>
      </c>
      <c r="O31" s="18">
        <f t="shared" si="5"/>
        <v>0</v>
      </c>
      <c r="P31" s="18">
        <f t="shared" si="6"/>
        <v>0</v>
      </c>
      <c r="Q31" s="18">
        <f t="shared" si="7"/>
        <v>0</v>
      </c>
      <c r="R31" s="18">
        <f t="shared" si="8"/>
        <v>0</v>
      </c>
      <c r="S31" s="18">
        <f t="shared" si="9"/>
        <v>0</v>
      </c>
      <c r="T31" s="18">
        <f t="shared" si="10"/>
        <v>0</v>
      </c>
      <c r="U31" s="18">
        <f t="shared" si="11"/>
        <v>0</v>
      </c>
      <c r="W31" s="18">
        <f t="shared" si="12"/>
        <v>1</v>
      </c>
      <c r="Y31" s="20"/>
      <c r="Z31" s="20"/>
      <c r="AA31" s="41" t="s">
        <v>29</v>
      </c>
      <c r="AB31" s="43">
        <v>-1.1918263877767956</v>
      </c>
      <c r="AC31" s="44">
        <v>-0.75694417084163323</v>
      </c>
      <c r="AD31" s="44">
        <v>-9.4054289222240267E-2</v>
      </c>
      <c r="AE31" s="44">
        <v>-0.2332431984714054</v>
      </c>
      <c r="AF31" s="44">
        <v>-4.1341393126409689E-3</v>
      </c>
      <c r="AG31" s="44">
        <v>-3.7582583513478679E-2</v>
      </c>
      <c r="AH31" s="44">
        <v>-4.2516975151283325E-2</v>
      </c>
      <c r="AI31" s="45">
        <v>-7.6401837354857755E-2</v>
      </c>
      <c r="AJ31" s="44">
        <v>-4.2168778754450069E-2</v>
      </c>
      <c r="AK31" s="44">
        <v>-7.5725045420042034E-2</v>
      </c>
      <c r="AM31" s="47">
        <f t="shared" ref="AM31:AM39" si="30">AB31*B31</f>
        <v>-1.1918263877767956</v>
      </c>
      <c r="AN31" s="47">
        <f t="shared" ref="AN31:AN39" si="31">AC31*C31</f>
        <v>0</v>
      </c>
      <c r="AO31" s="47">
        <f t="shared" ref="AO31:AO39" si="32">AD31*D31</f>
        <v>0</v>
      </c>
      <c r="AP31" s="47">
        <f t="shared" ref="AP31:AP39" si="33">AE31*E31</f>
        <v>0</v>
      </c>
      <c r="AQ31" s="47">
        <f t="shared" ref="AQ31:AQ39" si="34">AF31*F31</f>
        <v>0</v>
      </c>
      <c r="AR31" s="47">
        <f t="shared" ref="AR31:AR39" si="35">AG31*G31</f>
        <v>0</v>
      </c>
      <c r="AS31" s="47">
        <f t="shared" ref="AS31:AS39" si="36">AH31*H31</f>
        <v>0</v>
      </c>
      <c r="AT31" s="47">
        <f t="shared" ref="AT31:AT39" si="37">AI31*I31</f>
        <v>0</v>
      </c>
      <c r="AU31" s="47">
        <f t="shared" ref="AU31:AU39" si="38">AJ31*J31</f>
        <v>0</v>
      </c>
      <c r="AV31" s="47">
        <f t="shared" ref="AV31:AV39" si="39">AK31*K31</f>
        <v>0</v>
      </c>
    </row>
    <row r="32" spans="1:48" x14ac:dyDescent="0.25">
      <c r="A32" s="4" t="s">
        <v>6</v>
      </c>
      <c r="B32" s="6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1</v>
      </c>
      <c r="I32" s="7">
        <v>1</v>
      </c>
      <c r="J32" s="7">
        <v>0</v>
      </c>
      <c r="K32" s="7">
        <v>0</v>
      </c>
      <c r="L32" s="13"/>
      <c r="M32" s="18">
        <f t="shared" si="3"/>
        <v>0</v>
      </c>
      <c r="N32" s="18">
        <f t="shared" si="4"/>
        <v>0</v>
      </c>
      <c r="O32" s="18">
        <f t="shared" si="5"/>
        <v>0</v>
      </c>
      <c r="P32" s="18">
        <f t="shared" si="6"/>
        <v>0</v>
      </c>
      <c r="Q32" s="18">
        <f t="shared" si="7"/>
        <v>0</v>
      </c>
      <c r="R32" s="18">
        <f t="shared" si="8"/>
        <v>1</v>
      </c>
      <c r="S32" s="18">
        <f t="shared" si="9"/>
        <v>0</v>
      </c>
      <c r="T32" s="18">
        <f t="shared" si="10"/>
        <v>-1</v>
      </c>
      <c r="U32" s="18">
        <f t="shared" si="11"/>
        <v>0</v>
      </c>
      <c r="W32" s="18">
        <f t="shared" si="12"/>
        <v>0</v>
      </c>
      <c r="Y32" s="20"/>
      <c r="Z32" s="20"/>
      <c r="AA32" s="41" t="s">
        <v>30</v>
      </c>
      <c r="AB32" s="43">
        <v>-0.15789006402433267</v>
      </c>
      <c r="AC32" s="44">
        <v>0.29003001072605722</v>
      </c>
      <c r="AD32" s="44">
        <v>0.22320537052454026</v>
      </c>
      <c r="AE32" s="44">
        <v>-5.894737637268354E-2</v>
      </c>
      <c r="AF32" s="44">
        <v>8.0033443196195514E-2</v>
      </c>
      <c r="AG32" s="44">
        <v>0.11850372025504534</v>
      </c>
      <c r="AH32" s="44">
        <v>6.0283811368684939</v>
      </c>
      <c r="AI32" s="45">
        <v>6.2017653671181057</v>
      </c>
      <c r="AJ32" s="44">
        <v>6.3192299001939745</v>
      </c>
      <c r="AK32" s="44">
        <v>6.1746909259778908</v>
      </c>
      <c r="AM32" s="47">
        <f t="shared" si="30"/>
        <v>0</v>
      </c>
      <c r="AN32" s="47">
        <f t="shared" si="31"/>
        <v>0</v>
      </c>
      <c r="AO32" s="47">
        <f t="shared" si="32"/>
        <v>0</v>
      </c>
      <c r="AP32" s="47">
        <f t="shared" si="33"/>
        <v>0</v>
      </c>
      <c r="AQ32" s="47">
        <f t="shared" si="34"/>
        <v>0</v>
      </c>
      <c r="AR32" s="47">
        <f t="shared" si="35"/>
        <v>0</v>
      </c>
      <c r="AS32" s="47">
        <f t="shared" si="36"/>
        <v>6.0283811368684939</v>
      </c>
      <c r="AT32" s="47">
        <f t="shared" si="37"/>
        <v>6.2017653671181057</v>
      </c>
      <c r="AU32" s="47">
        <f t="shared" si="38"/>
        <v>0</v>
      </c>
      <c r="AV32" s="47">
        <f t="shared" si="39"/>
        <v>0</v>
      </c>
    </row>
    <row r="33" spans="1:48" x14ac:dyDescent="0.25">
      <c r="A33" s="4" t="s">
        <v>7</v>
      </c>
      <c r="B33" s="6">
        <v>0</v>
      </c>
      <c r="C33" s="7">
        <v>0</v>
      </c>
      <c r="D33" s="7">
        <v>0</v>
      </c>
      <c r="E33" s="7">
        <v>0</v>
      </c>
      <c r="F33" s="7">
        <v>1</v>
      </c>
      <c r="G33" s="7">
        <v>0</v>
      </c>
      <c r="H33" s="7">
        <v>-2.280175398735194E-7</v>
      </c>
      <c r="I33" s="7">
        <v>-1.5001070283153855E-8</v>
      </c>
      <c r="J33" s="7">
        <v>0.99999995623808091</v>
      </c>
      <c r="K33" s="7">
        <v>1</v>
      </c>
      <c r="L33" s="13"/>
      <c r="M33" s="18">
        <f t="shared" si="3"/>
        <v>0</v>
      </c>
      <c r="N33" s="18">
        <f t="shared" si="4"/>
        <v>0</v>
      </c>
      <c r="O33" s="18">
        <f t="shared" si="5"/>
        <v>0</v>
      </c>
      <c r="P33" s="18">
        <f t="shared" si="6"/>
        <v>1</v>
      </c>
      <c r="Q33" s="18">
        <f t="shared" si="7"/>
        <v>-1</v>
      </c>
      <c r="R33" s="18">
        <f t="shared" si="8"/>
        <v>-2.280175398735194E-7</v>
      </c>
      <c r="S33" s="18">
        <f t="shared" si="9"/>
        <v>2.1301646959036554E-7</v>
      </c>
      <c r="T33" s="18">
        <f t="shared" si="10"/>
        <v>0.99999997123915119</v>
      </c>
      <c r="U33" s="18">
        <f t="shared" si="11"/>
        <v>4.3761919088503021E-8</v>
      </c>
      <c r="W33" s="18">
        <f t="shared" si="12"/>
        <v>1</v>
      </c>
      <c r="Y33" s="20"/>
      <c r="Z33" s="20"/>
      <c r="AA33" s="41" t="s">
        <v>31</v>
      </c>
      <c r="AB33" s="43">
        <v>-0.92049095114507673</v>
      </c>
      <c r="AC33" s="44">
        <v>-0.99505560441278462</v>
      </c>
      <c r="AD33" s="44">
        <v>-0.75488360306648494</v>
      </c>
      <c r="AE33" s="44">
        <v>-0.37250255733416804</v>
      </c>
      <c r="AF33" s="44">
        <v>-0.32724555965857943</v>
      </c>
      <c r="AG33" s="44">
        <v>-0.28141591629585971</v>
      </c>
      <c r="AH33" s="44">
        <v>-0.31986749921291041</v>
      </c>
      <c r="AI33" s="45">
        <v>0.81882587832712339</v>
      </c>
      <c r="AJ33" s="44">
        <v>0.80183340369258704</v>
      </c>
      <c r="AK33" s="44">
        <v>0.79659629737480564</v>
      </c>
      <c r="AM33" s="47">
        <f t="shared" si="30"/>
        <v>0</v>
      </c>
      <c r="AN33" s="47">
        <f t="shared" si="31"/>
        <v>0</v>
      </c>
      <c r="AO33" s="47">
        <f t="shared" si="32"/>
        <v>0</v>
      </c>
      <c r="AP33" s="47">
        <f t="shared" si="33"/>
        <v>0</v>
      </c>
      <c r="AQ33" s="47">
        <f t="shared" si="34"/>
        <v>-0.32724555965857943</v>
      </c>
      <c r="AR33" s="47">
        <f t="shared" si="35"/>
        <v>0</v>
      </c>
      <c r="AS33" s="47">
        <f t="shared" si="36"/>
        <v>7.2935400256022729E-8</v>
      </c>
      <c r="AT33" s="47">
        <f t="shared" si="37"/>
        <v>-1.2283264550450366E-8</v>
      </c>
      <c r="AU33" s="47">
        <f t="shared" si="38"/>
        <v>0.80183336860281851</v>
      </c>
      <c r="AV33" s="47">
        <f t="shared" si="39"/>
        <v>0.79659629737480564</v>
      </c>
    </row>
    <row r="34" spans="1:48" x14ac:dyDescent="0.25">
      <c r="A34" s="4" t="s">
        <v>8</v>
      </c>
      <c r="B34" s="6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13"/>
      <c r="M34" s="18">
        <f t="shared" si="3"/>
        <v>0</v>
      </c>
      <c r="N34" s="18">
        <f t="shared" si="4"/>
        <v>0</v>
      </c>
      <c r="O34" s="18">
        <f t="shared" si="5"/>
        <v>0</v>
      </c>
      <c r="P34" s="18">
        <f t="shared" si="6"/>
        <v>0</v>
      </c>
      <c r="Q34" s="18">
        <f t="shared" si="7"/>
        <v>0</v>
      </c>
      <c r="R34" s="18">
        <f t="shared" si="8"/>
        <v>0</v>
      </c>
      <c r="S34" s="18">
        <f t="shared" si="9"/>
        <v>0</v>
      </c>
      <c r="T34" s="18">
        <f t="shared" si="10"/>
        <v>0</v>
      </c>
      <c r="U34" s="18">
        <f t="shared" si="11"/>
        <v>0</v>
      </c>
      <c r="W34" s="18">
        <f t="shared" si="12"/>
        <v>0</v>
      </c>
      <c r="Y34" s="20"/>
      <c r="Z34" s="20"/>
      <c r="AA34" s="41" t="s">
        <v>32</v>
      </c>
      <c r="AB34" s="36">
        <v>1.2512711928181879</v>
      </c>
      <c r="AC34" s="36">
        <v>0.13520433810803398</v>
      </c>
      <c r="AD34" s="36">
        <v>0.69152142342123657</v>
      </c>
      <c r="AE34" s="36">
        <v>0.67570107365179466</v>
      </c>
      <c r="AF34" s="36">
        <v>0.61182528018753179</v>
      </c>
      <c r="AG34" s="36">
        <v>0.58497164848981908</v>
      </c>
      <c r="AH34" s="36">
        <v>0.46348043541416528</v>
      </c>
      <c r="AI34" s="39">
        <v>0.44648936700249769</v>
      </c>
      <c r="AJ34" s="36">
        <v>0.4419477160129649</v>
      </c>
      <c r="AK34" s="36">
        <v>0.40366727886194836</v>
      </c>
      <c r="AM34" s="47">
        <f t="shared" si="30"/>
        <v>0</v>
      </c>
      <c r="AN34" s="47">
        <f t="shared" si="31"/>
        <v>0</v>
      </c>
      <c r="AO34" s="47">
        <f t="shared" si="32"/>
        <v>0</v>
      </c>
      <c r="AP34" s="47">
        <f t="shared" si="33"/>
        <v>0</v>
      </c>
      <c r="AQ34" s="47">
        <f t="shared" si="34"/>
        <v>0</v>
      </c>
      <c r="AR34" s="47">
        <f t="shared" si="35"/>
        <v>0</v>
      </c>
      <c r="AS34" s="47">
        <f t="shared" si="36"/>
        <v>0</v>
      </c>
      <c r="AT34" s="47">
        <f t="shared" si="37"/>
        <v>0</v>
      </c>
      <c r="AU34" s="47">
        <f t="shared" si="38"/>
        <v>0</v>
      </c>
      <c r="AV34" s="47">
        <f t="shared" si="39"/>
        <v>0</v>
      </c>
    </row>
    <row r="35" spans="1:48" x14ac:dyDescent="0.25">
      <c r="A35" s="4" t="s">
        <v>9</v>
      </c>
      <c r="B35" s="6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13"/>
      <c r="M35" s="18">
        <f t="shared" si="3"/>
        <v>0</v>
      </c>
      <c r="N35" s="18">
        <f t="shared" si="4"/>
        <v>0</v>
      </c>
      <c r="O35" s="18">
        <f t="shared" si="5"/>
        <v>0</v>
      </c>
      <c r="P35" s="18">
        <f t="shared" si="6"/>
        <v>0</v>
      </c>
      <c r="Q35" s="18">
        <f t="shared" si="7"/>
        <v>0</v>
      </c>
      <c r="R35" s="18">
        <f t="shared" si="8"/>
        <v>0</v>
      </c>
      <c r="S35" s="18">
        <f t="shared" si="9"/>
        <v>0</v>
      </c>
      <c r="T35" s="18">
        <f t="shared" si="10"/>
        <v>0</v>
      </c>
      <c r="U35" s="18">
        <f t="shared" si="11"/>
        <v>0</v>
      </c>
      <c r="W35" s="18">
        <f t="shared" si="12"/>
        <v>0</v>
      </c>
      <c r="Y35" s="20"/>
      <c r="Z35" s="20"/>
      <c r="AA35" s="41" t="s">
        <v>33</v>
      </c>
      <c r="AB35" s="43">
        <v>0.70723594135658641</v>
      </c>
      <c r="AC35" s="44">
        <v>-1.724203077425682</v>
      </c>
      <c r="AD35" s="44">
        <v>-0.12373777971995414</v>
      </c>
      <c r="AE35" s="44">
        <v>8.3340722825509764E-2</v>
      </c>
      <c r="AF35" s="44">
        <v>6.8973205331364293E-2</v>
      </c>
      <c r="AG35" s="44">
        <v>-8.601793080173839E-2</v>
      </c>
      <c r="AH35" s="44">
        <v>-0.17195181236132481</v>
      </c>
      <c r="AI35" s="45">
        <v>-0.18415446806846208</v>
      </c>
      <c r="AJ35" s="44">
        <v>-0.20820650466013141</v>
      </c>
      <c r="AK35" s="44">
        <v>-0.24142265701538101</v>
      </c>
      <c r="AM35" s="47">
        <f t="shared" si="30"/>
        <v>0</v>
      </c>
      <c r="AN35" s="47">
        <f t="shared" si="31"/>
        <v>0</v>
      </c>
      <c r="AO35" s="47">
        <f t="shared" si="32"/>
        <v>0</v>
      </c>
      <c r="AP35" s="47">
        <f t="shared" si="33"/>
        <v>0</v>
      </c>
      <c r="AQ35" s="47">
        <f t="shared" si="34"/>
        <v>0</v>
      </c>
      <c r="AR35" s="47">
        <f t="shared" si="35"/>
        <v>0</v>
      </c>
      <c r="AS35" s="47">
        <f t="shared" si="36"/>
        <v>0</v>
      </c>
      <c r="AT35" s="47">
        <f t="shared" si="37"/>
        <v>0</v>
      </c>
      <c r="AU35" s="47">
        <f t="shared" si="38"/>
        <v>0</v>
      </c>
      <c r="AV35" s="47">
        <f t="shared" si="39"/>
        <v>0</v>
      </c>
    </row>
    <row r="36" spans="1:48" x14ac:dyDescent="0.25">
      <c r="A36" s="4" t="s">
        <v>10</v>
      </c>
      <c r="B36" s="6">
        <v>0</v>
      </c>
      <c r="C36" s="7">
        <v>0</v>
      </c>
      <c r="D36" s="7">
        <v>0</v>
      </c>
      <c r="E36" s="7">
        <v>0</v>
      </c>
      <c r="F36" s="7">
        <v>-2.2033547575784244E-7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13"/>
      <c r="M36" s="18">
        <f t="shared" si="3"/>
        <v>0</v>
      </c>
      <c r="N36" s="18">
        <f t="shared" si="4"/>
        <v>0</v>
      </c>
      <c r="O36" s="18">
        <f t="shared" si="5"/>
        <v>0</v>
      </c>
      <c r="P36" s="18">
        <f t="shared" si="6"/>
        <v>-2.2033547575784244E-7</v>
      </c>
      <c r="Q36" s="18">
        <f t="shared" si="7"/>
        <v>2.2033547575784244E-7</v>
      </c>
      <c r="R36" s="18">
        <f t="shared" si="8"/>
        <v>0</v>
      </c>
      <c r="S36" s="18">
        <f t="shared" si="9"/>
        <v>0</v>
      </c>
      <c r="T36" s="18">
        <f t="shared" si="10"/>
        <v>0</v>
      </c>
      <c r="U36" s="18">
        <f t="shared" si="11"/>
        <v>0</v>
      </c>
      <c r="W36" s="18">
        <f t="shared" si="12"/>
        <v>0</v>
      </c>
      <c r="Y36" s="20"/>
      <c r="Z36" s="20"/>
      <c r="AA36" s="41" t="s">
        <v>34</v>
      </c>
      <c r="AB36" s="43">
        <v>3.0060461594891105E-2</v>
      </c>
      <c r="AC36" s="44">
        <v>-1.1844895262460367</v>
      </c>
      <c r="AD36" s="44">
        <v>-1.2577962094380386</v>
      </c>
      <c r="AE36" s="44">
        <v>-1.3972624527350788</v>
      </c>
      <c r="AF36" s="44">
        <v>-1.3080502467876955</v>
      </c>
      <c r="AG36" s="44">
        <v>-1.4181167321900345</v>
      </c>
      <c r="AH36" s="44">
        <v>-1.4460968007522748</v>
      </c>
      <c r="AI36" s="45">
        <v>-1.4126855201374169</v>
      </c>
      <c r="AJ36" s="44">
        <v>-1.276251965262875</v>
      </c>
      <c r="AK36" s="44">
        <v>-1.2337165600414535</v>
      </c>
      <c r="AM36" s="47">
        <f t="shared" si="30"/>
        <v>0</v>
      </c>
      <c r="AN36" s="47">
        <f t="shared" si="31"/>
        <v>0</v>
      </c>
      <c r="AO36" s="47">
        <f t="shared" si="32"/>
        <v>0</v>
      </c>
      <c r="AP36" s="47">
        <f t="shared" si="33"/>
        <v>0</v>
      </c>
      <c r="AQ36" s="47">
        <f t="shared" si="34"/>
        <v>2.8820987344113013E-7</v>
      </c>
      <c r="AR36" s="47">
        <f t="shared" si="35"/>
        <v>0</v>
      </c>
      <c r="AS36" s="47">
        <f t="shared" si="36"/>
        <v>0</v>
      </c>
      <c r="AT36" s="47">
        <f t="shared" si="37"/>
        <v>0</v>
      </c>
      <c r="AU36" s="47">
        <f t="shared" si="38"/>
        <v>0</v>
      </c>
      <c r="AV36" s="47">
        <f t="shared" si="39"/>
        <v>0</v>
      </c>
    </row>
    <row r="37" spans="1:48" x14ac:dyDescent="0.25">
      <c r="A37" s="4" t="s">
        <v>11</v>
      </c>
      <c r="B37" s="6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13"/>
      <c r="M37" s="18">
        <f t="shared" si="3"/>
        <v>0</v>
      </c>
      <c r="N37" s="18">
        <f t="shared" si="4"/>
        <v>0</v>
      </c>
      <c r="O37" s="18">
        <f t="shared" si="5"/>
        <v>0</v>
      </c>
      <c r="P37" s="18">
        <f t="shared" si="6"/>
        <v>0</v>
      </c>
      <c r="Q37" s="18">
        <f t="shared" si="7"/>
        <v>0</v>
      </c>
      <c r="R37" s="18">
        <f t="shared" si="8"/>
        <v>0</v>
      </c>
      <c r="S37" s="18">
        <f t="shared" si="9"/>
        <v>0</v>
      </c>
      <c r="T37" s="18">
        <f t="shared" si="10"/>
        <v>0</v>
      </c>
      <c r="U37" s="18">
        <f t="shared" si="11"/>
        <v>0</v>
      </c>
      <c r="W37" s="18">
        <f t="shared" si="12"/>
        <v>0</v>
      </c>
      <c r="Y37" s="20"/>
      <c r="Z37" s="20"/>
      <c r="AA37" s="41" t="s">
        <v>35</v>
      </c>
      <c r="AB37" s="43">
        <v>-0.37860100241639222</v>
      </c>
      <c r="AC37" s="44">
        <v>-0.11193780862956414</v>
      </c>
      <c r="AD37" s="44">
        <v>0.25010937234372937</v>
      </c>
      <c r="AE37" s="44">
        <v>0.41045671805881567</v>
      </c>
      <c r="AF37" s="44">
        <v>0.6391278001166667</v>
      </c>
      <c r="AG37" s="44">
        <v>0.68231749804828623</v>
      </c>
      <c r="AH37" s="44">
        <v>0.60182455228608023</v>
      </c>
      <c r="AI37" s="45">
        <v>0.66702151903054441</v>
      </c>
      <c r="AJ37" s="44">
        <v>0.70681736178703114</v>
      </c>
      <c r="AK37" s="44">
        <v>0.7374160496997223</v>
      </c>
      <c r="AM37" s="47">
        <f t="shared" si="30"/>
        <v>0</v>
      </c>
      <c r="AN37" s="47">
        <f t="shared" si="31"/>
        <v>0</v>
      </c>
      <c r="AO37" s="47">
        <f t="shared" si="32"/>
        <v>0</v>
      </c>
      <c r="AP37" s="47">
        <f t="shared" si="33"/>
        <v>0</v>
      </c>
      <c r="AQ37" s="47">
        <f t="shared" si="34"/>
        <v>0</v>
      </c>
      <c r="AR37" s="47">
        <f t="shared" si="35"/>
        <v>0</v>
      </c>
      <c r="AS37" s="47">
        <f t="shared" si="36"/>
        <v>0</v>
      </c>
      <c r="AT37" s="47">
        <f t="shared" si="37"/>
        <v>0</v>
      </c>
      <c r="AU37" s="47">
        <f t="shared" si="38"/>
        <v>0</v>
      </c>
      <c r="AV37" s="47">
        <f t="shared" si="39"/>
        <v>0</v>
      </c>
    </row>
    <row r="38" spans="1:48" x14ac:dyDescent="0.25">
      <c r="A38" s="5" t="s">
        <v>12</v>
      </c>
      <c r="B38" s="6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13"/>
      <c r="M38" s="18">
        <f t="shared" si="3"/>
        <v>0</v>
      </c>
      <c r="N38" s="18">
        <f t="shared" si="4"/>
        <v>0</v>
      </c>
      <c r="O38" s="18">
        <f t="shared" si="5"/>
        <v>0</v>
      </c>
      <c r="P38" s="18">
        <f t="shared" si="6"/>
        <v>0</v>
      </c>
      <c r="Q38" s="18">
        <f t="shared" si="7"/>
        <v>0</v>
      </c>
      <c r="R38" s="18">
        <f t="shared" si="8"/>
        <v>0</v>
      </c>
      <c r="S38" s="18">
        <f t="shared" si="9"/>
        <v>0</v>
      </c>
      <c r="T38" s="18">
        <f t="shared" si="10"/>
        <v>0</v>
      </c>
      <c r="U38" s="18">
        <f t="shared" si="11"/>
        <v>0</v>
      </c>
      <c r="W38" s="18">
        <f t="shared" si="12"/>
        <v>0</v>
      </c>
      <c r="Y38" s="20"/>
      <c r="Z38" s="20"/>
      <c r="AA38" s="41" t="s">
        <v>36</v>
      </c>
      <c r="AB38" s="43">
        <v>0.90524170750629918</v>
      </c>
      <c r="AC38" s="44">
        <v>-0.69011847702216333</v>
      </c>
      <c r="AD38" s="44">
        <v>-0.49835074712009958</v>
      </c>
      <c r="AE38" s="44">
        <v>-0.65875744361950317</v>
      </c>
      <c r="AF38" s="44">
        <v>-0.45952207442387927</v>
      </c>
      <c r="AG38" s="44">
        <v>-0.50551603080799712</v>
      </c>
      <c r="AH38" s="44">
        <v>-0.23654425178854291</v>
      </c>
      <c r="AI38" s="45">
        <v>-0.29770915617233107</v>
      </c>
      <c r="AJ38" s="44">
        <v>-0.25430071802139209</v>
      </c>
      <c r="AK38" s="44">
        <v>-0.23889424806160761</v>
      </c>
      <c r="AM38" s="47">
        <f t="shared" si="30"/>
        <v>0</v>
      </c>
      <c r="AN38" s="47">
        <f t="shared" si="31"/>
        <v>0</v>
      </c>
      <c r="AO38" s="47">
        <f t="shared" si="32"/>
        <v>0</v>
      </c>
      <c r="AP38" s="47">
        <f t="shared" si="33"/>
        <v>0</v>
      </c>
      <c r="AQ38" s="47">
        <f t="shared" si="34"/>
        <v>0</v>
      </c>
      <c r="AR38" s="47">
        <f t="shared" si="35"/>
        <v>0</v>
      </c>
      <c r="AS38" s="47">
        <f t="shared" si="36"/>
        <v>0</v>
      </c>
      <c r="AT38" s="47">
        <f t="shared" si="37"/>
        <v>0</v>
      </c>
      <c r="AU38" s="47">
        <f t="shared" si="38"/>
        <v>0</v>
      </c>
      <c r="AV38" s="47">
        <f t="shared" si="39"/>
        <v>0</v>
      </c>
    </row>
    <row r="39" spans="1:48" x14ac:dyDescent="0.25">
      <c r="A39" s="5" t="s">
        <v>13</v>
      </c>
      <c r="B39" s="6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13"/>
      <c r="M39" s="18">
        <f t="shared" si="3"/>
        <v>0</v>
      </c>
      <c r="N39" s="18">
        <f t="shared" si="4"/>
        <v>0</v>
      </c>
      <c r="O39" s="18">
        <f t="shared" si="5"/>
        <v>0</v>
      </c>
      <c r="P39" s="18">
        <f t="shared" si="6"/>
        <v>0</v>
      </c>
      <c r="Q39" s="18">
        <f t="shared" si="7"/>
        <v>0</v>
      </c>
      <c r="R39" s="18">
        <f t="shared" si="8"/>
        <v>0</v>
      </c>
      <c r="S39" s="18">
        <f t="shared" si="9"/>
        <v>0</v>
      </c>
      <c r="T39" s="18">
        <f t="shared" si="10"/>
        <v>0</v>
      </c>
      <c r="U39" s="18">
        <f t="shared" si="11"/>
        <v>0</v>
      </c>
      <c r="W39" s="18">
        <f t="shared" si="12"/>
        <v>0</v>
      </c>
      <c r="Y39" s="20"/>
      <c r="Z39" s="20"/>
      <c r="AA39" s="40" t="s">
        <v>37</v>
      </c>
      <c r="AB39" s="46">
        <v>4.1797421037620034E-4</v>
      </c>
      <c r="AC39" s="46">
        <v>0.52608623730032067</v>
      </c>
      <c r="AD39" s="44">
        <v>0.3403255750835476</v>
      </c>
      <c r="AE39" s="44">
        <v>0.2846319429304352</v>
      </c>
      <c r="AF39" s="44">
        <v>0.22198862424667071</v>
      </c>
      <c r="AG39" s="44">
        <v>0.19820091259058847</v>
      </c>
      <c r="AH39" s="44">
        <v>0.20121664704829731</v>
      </c>
      <c r="AI39" s="45">
        <v>0.10233538761935589</v>
      </c>
      <c r="AJ39" s="44">
        <v>0.12696173149604065</v>
      </c>
      <c r="AK39" s="44">
        <v>0.10076154240448852</v>
      </c>
      <c r="AM39" s="47">
        <f t="shared" si="30"/>
        <v>0</v>
      </c>
      <c r="AN39" s="47">
        <f t="shared" si="31"/>
        <v>0</v>
      </c>
      <c r="AO39" s="47">
        <f t="shared" si="32"/>
        <v>0</v>
      </c>
      <c r="AP39" s="47">
        <f t="shared" si="33"/>
        <v>0</v>
      </c>
      <c r="AQ39" s="47">
        <f t="shared" si="34"/>
        <v>0</v>
      </c>
      <c r="AR39" s="47">
        <f t="shared" si="35"/>
        <v>0</v>
      </c>
      <c r="AS39" s="47">
        <f t="shared" si="36"/>
        <v>0</v>
      </c>
      <c r="AT39" s="47">
        <f t="shared" si="37"/>
        <v>0</v>
      </c>
      <c r="AU39" s="47">
        <f t="shared" si="38"/>
        <v>0</v>
      </c>
      <c r="AV39" s="47">
        <f t="shared" si="39"/>
        <v>0</v>
      </c>
    </row>
    <row r="40" spans="1:48" x14ac:dyDescent="0.25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13"/>
      <c r="M40" s="18"/>
      <c r="N40" s="18"/>
      <c r="O40" s="18"/>
      <c r="P40" s="18"/>
      <c r="Q40" s="18"/>
      <c r="R40" s="18"/>
      <c r="S40" s="18"/>
      <c r="T40" s="18"/>
      <c r="U40" s="18"/>
      <c r="W40" s="18"/>
      <c r="Y40" s="20"/>
      <c r="Z40" s="20"/>
    </row>
    <row r="41" spans="1:48" x14ac:dyDescent="0.25">
      <c r="A41" s="5" t="s">
        <v>14</v>
      </c>
      <c r="B41" s="23">
        <v>0.31230350157472064</v>
      </c>
      <c r="C41" s="23">
        <v>0.32949059917707901</v>
      </c>
      <c r="D41" s="23">
        <v>0.24817763319472014</v>
      </c>
      <c r="E41" s="23">
        <v>0.19092489725874889</v>
      </c>
      <c r="F41" s="23">
        <v>0.31058939790621487</v>
      </c>
      <c r="G41" s="23">
        <v>0.42372251272788025</v>
      </c>
      <c r="H41" s="23">
        <v>0.71754921075094391</v>
      </c>
      <c r="I41" s="23">
        <v>0.75284047627498696</v>
      </c>
      <c r="J41" s="23">
        <v>0.43379139681245388</v>
      </c>
      <c r="K41" s="24">
        <v>0.22857955226830431</v>
      </c>
      <c r="L41" s="25"/>
      <c r="M41" s="26"/>
      <c r="N41" s="26"/>
      <c r="O41" s="26"/>
      <c r="P41" s="26"/>
      <c r="Q41" s="18"/>
      <c r="R41" s="18"/>
      <c r="S41" s="18"/>
      <c r="T41" s="18"/>
      <c r="U41" s="18"/>
      <c r="W41" s="18"/>
      <c r="Y41" s="20"/>
      <c r="Z41" s="20"/>
    </row>
    <row r="42" spans="1:48" x14ac:dyDescent="0.25">
      <c r="A42" s="5" t="s">
        <v>15</v>
      </c>
      <c r="B42" s="12">
        <v>-3.7807352750849357E-2</v>
      </c>
      <c r="C42" s="12">
        <v>5.0290590148895096E-3</v>
      </c>
      <c r="D42" s="12">
        <v>7.629486782022841E-3</v>
      </c>
      <c r="E42" s="12">
        <v>1.2694602150759312E-2</v>
      </c>
      <c r="F42" s="12">
        <v>-6.646262445808542E-3</v>
      </c>
      <c r="G42" s="12">
        <v>7.0502708455273733E-2</v>
      </c>
      <c r="H42" s="12">
        <v>9.3763329106823293E-3</v>
      </c>
      <c r="I42" s="12">
        <v>9.1416787533992998E-3</v>
      </c>
      <c r="J42" s="15">
        <v>-2.3110220848419946E-2</v>
      </c>
      <c r="K42" s="12">
        <v>3.9480543596712513E-2</v>
      </c>
      <c r="L42" s="25"/>
      <c r="M42" s="27"/>
      <c r="N42" s="49" t="s">
        <v>45</v>
      </c>
      <c r="O42" s="49" t="s">
        <v>43</v>
      </c>
      <c r="P42" s="50" t="s">
        <v>46</v>
      </c>
      <c r="Q42" s="50" t="s">
        <v>44</v>
      </c>
      <c r="R42" s="50" t="s">
        <v>26</v>
      </c>
      <c r="S42" s="50" t="s">
        <v>23</v>
      </c>
      <c r="T42" s="18"/>
      <c r="U42" s="18"/>
      <c r="W42" s="18"/>
      <c r="Y42" s="20"/>
      <c r="Z42" s="20"/>
    </row>
    <row r="43" spans="1:48" x14ac:dyDescent="0.25">
      <c r="A43" s="5" t="s">
        <v>27</v>
      </c>
      <c r="B43" s="18">
        <f>B42</f>
        <v>-3.7807352750849357E-2</v>
      </c>
      <c r="C43" s="18">
        <f>B43+C42</f>
        <v>-3.2778293735959849E-2</v>
      </c>
      <c r="D43" s="18">
        <f t="shared" ref="D43:K43" si="40">C43+D42</f>
        <v>-2.5148806953937008E-2</v>
      </c>
      <c r="E43" s="18">
        <f t="shared" si="40"/>
        <v>-1.2454204803177696E-2</v>
      </c>
      <c r="F43" s="18">
        <f t="shared" si="40"/>
        <v>-1.9100467248986237E-2</v>
      </c>
      <c r="G43" s="18">
        <f t="shared" si="40"/>
        <v>5.1402241206287495E-2</v>
      </c>
      <c r="H43" s="18">
        <f t="shared" si="40"/>
        <v>6.0778574116969825E-2</v>
      </c>
      <c r="I43" s="18">
        <f t="shared" si="40"/>
        <v>6.9920252870369126E-2</v>
      </c>
      <c r="J43" s="18">
        <f t="shared" si="40"/>
        <v>4.681003202194918E-2</v>
      </c>
      <c r="K43" s="18">
        <f t="shared" si="40"/>
        <v>8.6290575618661686E-2</v>
      </c>
      <c r="L43" s="25"/>
      <c r="M43" s="27"/>
      <c r="N43" s="27" t="s">
        <v>18</v>
      </c>
      <c r="O43" s="27">
        <f>AVERAGE(B42:K42)</f>
        <v>8.6290575618661689E-3</v>
      </c>
      <c r="P43" s="26">
        <f>AVERAGE(B41:K41)</f>
        <v>0.3947969177946053</v>
      </c>
      <c r="Q43" s="47">
        <f>AVERAGE(B44:K44)</f>
        <v>1.15579628266936</v>
      </c>
      <c r="R43" s="35">
        <f>AVERAGE(B46:K46)</f>
        <v>2.8149206234149744E-2</v>
      </c>
      <c r="S43" s="18">
        <f>Y30</f>
        <v>0.2</v>
      </c>
      <c r="T43" s="18"/>
      <c r="U43" s="18"/>
      <c r="W43" s="18"/>
      <c r="Y43" s="20"/>
      <c r="Z43" s="20"/>
    </row>
    <row r="44" spans="1:48" x14ac:dyDescent="0.25">
      <c r="A44" s="3" t="s">
        <v>24</v>
      </c>
      <c r="B44" s="47">
        <f>SUM(AM30:AM39)</f>
        <v>-1.1918263877767956</v>
      </c>
      <c r="C44" s="47">
        <f t="shared" ref="C44:K44" si="41">SUM(AN30:AN39)</f>
        <v>-0.26387857617870114</v>
      </c>
      <c r="D44" s="47">
        <f t="shared" si="41"/>
        <v>-9.1664242623681391E-2</v>
      </c>
      <c r="E44" s="47">
        <f t="shared" si="41"/>
        <v>-0.14166557404286798</v>
      </c>
      <c r="F44" s="47">
        <f t="shared" si="41"/>
        <v>-0.32724532051394867</v>
      </c>
      <c r="G44" s="47">
        <f t="shared" si="41"/>
        <v>-0.25433332230426187</v>
      </c>
      <c r="H44" s="47">
        <f t="shared" si="41"/>
        <v>6.0283812293213916</v>
      </c>
      <c r="I44" s="47">
        <f t="shared" si="41"/>
        <v>6.2017653548348415</v>
      </c>
      <c r="J44" s="47">
        <f t="shared" si="41"/>
        <v>0.80183336860281851</v>
      </c>
      <c r="K44" s="47">
        <f t="shared" si="41"/>
        <v>0.79659629737480564</v>
      </c>
      <c r="L44" s="48"/>
      <c r="M44" s="27"/>
      <c r="N44" s="27"/>
      <c r="O44" s="27"/>
      <c r="P44" s="26"/>
      <c r="Q44" s="18"/>
      <c r="R44" s="18"/>
      <c r="S44" s="18"/>
      <c r="T44" s="18"/>
      <c r="U44" s="18"/>
      <c r="W44" s="18"/>
      <c r="Y44" s="20"/>
      <c r="Z44" s="20"/>
    </row>
    <row r="45" spans="1:48" x14ac:dyDescent="0.25">
      <c r="A45" s="3" t="s">
        <v>25</v>
      </c>
      <c r="B45" s="32">
        <f>B42/B41</f>
        <v>-0.1210596505009205</v>
      </c>
      <c r="C45" s="32">
        <f t="shared" ref="C45:K45" si="42">C42/C41</f>
        <v>1.5263133538407051E-2</v>
      </c>
      <c r="D45" s="32">
        <f t="shared" si="42"/>
        <v>3.0742040222604374E-2</v>
      </c>
      <c r="E45" s="32">
        <f t="shared" si="42"/>
        <v>6.6490030022407665E-2</v>
      </c>
      <c r="F45" s="32">
        <f t="shared" si="42"/>
        <v>-2.1398870955071807E-2</v>
      </c>
      <c r="G45" s="32">
        <f t="shared" si="42"/>
        <v>0.16638886615059661</v>
      </c>
      <c r="H45" s="32">
        <f t="shared" si="42"/>
        <v>1.3067163575958256E-2</v>
      </c>
      <c r="I45" s="32">
        <f t="shared" si="42"/>
        <v>1.2142916117677175E-2</v>
      </c>
      <c r="J45" s="32">
        <f t="shared" si="42"/>
        <v>-5.3274963538318995E-2</v>
      </c>
      <c r="K45" s="32">
        <f t="shared" si="42"/>
        <v>0.17272123952001908</v>
      </c>
      <c r="L45" s="25"/>
      <c r="M45" s="27"/>
      <c r="N45" s="27"/>
      <c r="O45" s="27"/>
      <c r="P45" s="26"/>
      <c r="Q45" s="18"/>
      <c r="R45" s="18"/>
      <c r="S45" s="18"/>
      <c r="T45" s="18"/>
      <c r="U45" s="18"/>
      <c r="W45" s="18"/>
      <c r="Y45" s="20"/>
      <c r="Z45" s="20"/>
    </row>
    <row r="46" spans="1:48" x14ac:dyDescent="0.25">
      <c r="A46" s="3" t="s">
        <v>26</v>
      </c>
      <c r="B46" s="32">
        <f>B45*SQRT(1+(B44/3)*B45)</f>
        <v>-0.12393658895426177</v>
      </c>
      <c r="C46" s="32">
        <f t="shared" ref="C46:K46" si="43">C45*SQRT(1+(C44/3)*C45)</f>
        <v>1.5252884429046877E-2</v>
      </c>
      <c r="D46" s="32">
        <f t="shared" si="43"/>
        <v>3.072759859647009E-2</v>
      </c>
      <c r="E46" s="32">
        <f t="shared" si="43"/>
        <v>6.6385565834336593E-2</v>
      </c>
      <c r="F46" s="32">
        <f t="shared" si="43"/>
        <v>-2.1423831306762075E-2</v>
      </c>
      <c r="G46" s="32">
        <f t="shared" si="43"/>
        <v>0.16521115102685452</v>
      </c>
      <c r="H46" s="32">
        <f t="shared" si="43"/>
        <v>1.3237610380250543E-2</v>
      </c>
      <c r="I46" s="32">
        <f t="shared" si="43"/>
        <v>1.2294380285904412E-2</v>
      </c>
      <c r="J46" s="32">
        <f t="shared" si="43"/>
        <v>-5.2894306800233742E-2</v>
      </c>
      <c r="K46" s="32">
        <f t="shared" si="43"/>
        <v>0.176637598849892</v>
      </c>
      <c r="L46" s="25"/>
      <c r="M46" s="27"/>
      <c r="N46" s="27"/>
      <c r="O46" s="27"/>
      <c r="P46" s="26"/>
      <c r="Q46" s="18"/>
      <c r="R46" s="18"/>
      <c r="S46" s="18"/>
      <c r="T46" s="18"/>
      <c r="U46" s="18"/>
      <c r="W46" s="18"/>
      <c r="Y46" s="20"/>
      <c r="Z46" s="20"/>
    </row>
    <row r="47" spans="1:48" x14ac:dyDescent="0.25">
      <c r="A47" s="5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25"/>
      <c r="M47" s="27"/>
      <c r="N47" s="27"/>
      <c r="O47" s="27"/>
      <c r="P47" s="26"/>
      <c r="Q47" s="18"/>
      <c r="R47" s="18"/>
      <c r="S47" s="18"/>
      <c r="T47" s="18"/>
      <c r="U47" s="18"/>
      <c r="W47" s="18"/>
      <c r="Y47" s="20"/>
      <c r="Z47" s="20"/>
    </row>
    <row r="48" spans="1:48" x14ac:dyDescent="0.25">
      <c r="A48" s="5"/>
      <c r="L48" s="13"/>
      <c r="M48" s="27"/>
      <c r="N48" s="27"/>
      <c r="O48" s="27"/>
      <c r="P48" s="26"/>
      <c r="Q48" s="18"/>
      <c r="R48" s="18"/>
      <c r="S48" s="18"/>
      <c r="T48" s="18"/>
      <c r="U48" s="18"/>
      <c r="W48" s="18"/>
      <c r="Y48" s="20"/>
      <c r="Z48" s="20"/>
    </row>
    <row r="49" spans="1:48" x14ac:dyDescent="0.25">
      <c r="A49" s="5"/>
      <c r="L49" s="13"/>
      <c r="M49" s="27"/>
      <c r="N49" s="27"/>
      <c r="O49" s="27"/>
      <c r="P49" s="26"/>
      <c r="Q49" s="18"/>
      <c r="R49" s="18"/>
      <c r="S49" s="18"/>
      <c r="T49" s="18"/>
      <c r="U49" s="18"/>
      <c r="W49" s="18"/>
      <c r="Y49" s="20"/>
      <c r="Z49" s="20"/>
    </row>
    <row r="50" spans="1:48" x14ac:dyDescent="0.25">
      <c r="A50" s="5"/>
      <c r="L50" s="13"/>
      <c r="M50" s="27"/>
      <c r="N50" s="27"/>
      <c r="O50" s="27"/>
      <c r="P50" s="26"/>
      <c r="Q50" s="18"/>
      <c r="R50" s="18"/>
      <c r="S50" s="18"/>
      <c r="T50" s="18"/>
      <c r="U50" s="18"/>
      <c r="W50" s="18"/>
      <c r="Y50" s="20"/>
      <c r="Z50" s="20"/>
    </row>
    <row r="51" spans="1:48" x14ac:dyDescent="0.25">
      <c r="A51" s="5"/>
      <c r="M51" s="18"/>
      <c r="N51" s="18"/>
      <c r="O51" s="18"/>
      <c r="P51" s="18"/>
      <c r="Q51" s="18"/>
      <c r="R51" s="18"/>
      <c r="S51" s="18"/>
      <c r="T51" s="18"/>
      <c r="U51" s="18"/>
      <c r="W51" s="18"/>
      <c r="Y51" s="20"/>
      <c r="Z51" s="20"/>
    </row>
    <row r="52" spans="1:48" x14ac:dyDescent="0.25">
      <c r="A52" s="2" t="s">
        <v>3</v>
      </c>
      <c r="M52" s="18"/>
      <c r="N52" s="18"/>
      <c r="O52" s="18"/>
      <c r="P52" s="18"/>
      <c r="Q52" s="18"/>
      <c r="R52" s="18"/>
      <c r="S52" s="18"/>
      <c r="T52" s="18"/>
      <c r="U52" s="18"/>
      <c r="W52" s="18"/>
      <c r="Y52" s="20"/>
      <c r="Z52" s="20"/>
    </row>
    <row r="53" spans="1:48" x14ac:dyDescent="0.25">
      <c r="A53" s="3"/>
      <c r="M53" s="18"/>
      <c r="N53" s="18"/>
      <c r="O53" s="18"/>
      <c r="P53" s="18"/>
      <c r="Q53" s="18"/>
      <c r="R53" s="18"/>
      <c r="S53" s="18"/>
      <c r="T53" s="18"/>
      <c r="U53" s="18"/>
      <c r="W53" s="18"/>
      <c r="Y53" s="20"/>
      <c r="Z53" s="20"/>
    </row>
    <row r="54" spans="1:48" x14ac:dyDescent="0.25">
      <c r="A54" s="3"/>
      <c r="B54" s="3">
        <v>2008</v>
      </c>
      <c r="C54" s="3">
        <f t="shared" ref="C54:K54" si="44">B54+1</f>
        <v>2009</v>
      </c>
      <c r="D54" s="3">
        <f t="shared" si="44"/>
        <v>2010</v>
      </c>
      <c r="E54" s="3">
        <f t="shared" si="44"/>
        <v>2011</v>
      </c>
      <c r="F54" s="3">
        <f t="shared" si="44"/>
        <v>2012</v>
      </c>
      <c r="G54" s="3">
        <f t="shared" si="44"/>
        <v>2013</v>
      </c>
      <c r="H54" s="3">
        <f t="shared" si="44"/>
        <v>2014</v>
      </c>
      <c r="I54" s="3">
        <f t="shared" si="44"/>
        <v>2015</v>
      </c>
      <c r="J54" s="3">
        <f t="shared" si="44"/>
        <v>2016</v>
      </c>
      <c r="K54" s="3">
        <f t="shared" si="44"/>
        <v>2017</v>
      </c>
      <c r="M54" s="18"/>
      <c r="N54" s="18"/>
      <c r="O54" s="18"/>
      <c r="P54" s="18"/>
      <c r="Q54" s="18"/>
      <c r="R54" s="18"/>
      <c r="S54" s="18"/>
      <c r="T54" s="18"/>
      <c r="U54" s="18"/>
      <c r="W54" s="18"/>
      <c r="Y54" s="20"/>
      <c r="Z54" s="20"/>
      <c r="AA54" s="41"/>
      <c r="AB54" s="42">
        <v>2008</v>
      </c>
      <c r="AC54" s="41">
        <v>2009</v>
      </c>
      <c r="AD54" s="41">
        <v>2010</v>
      </c>
      <c r="AE54" s="41">
        <v>2011</v>
      </c>
      <c r="AF54" s="41">
        <v>2012</v>
      </c>
      <c r="AG54" s="41">
        <v>2013</v>
      </c>
      <c r="AH54" s="41">
        <v>2014</v>
      </c>
      <c r="AI54" s="41">
        <v>2015</v>
      </c>
      <c r="AJ54" s="41">
        <v>2016</v>
      </c>
      <c r="AK54" s="41">
        <v>2017</v>
      </c>
    </row>
    <row r="55" spans="1:48" x14ac:dyDescent="0.25">
      <c r="A55" s="4" t="s">
        <v>4</v>
      </c>
      <c r="B55" s="6">
        <v>0</v>
      </c>
      <c r="C55" s="7">
        <v>0.66194125448879715</v>
      </c>
      <c r="D55" s="7">
        <v>0.54003531199152788</v>
      </c>
      <c r="E55" s="7">
        <v>0.17711883133854728</v>
      </c>
      <c r="F55" s="7">
        <v>0.2802339754374415</v>
      </c>
      <c r="G55" s="7">
        <v>0.45575370168831975</v>
      </c>
      <c r="H55" s="7">
        <v>0</v>
      </c>
      <c r="I55" s="7">
        <v>5.5636363029212724E-2</v>
      </c>
      <c r="J55" s="7">
        <v>0.12839631810118352</v>
      </c>
      <c r="K55" s="7">
        <v>3.0798531545561773E-2</v>
      </c>
      <c r="M55" s="18">
        <f t="shared" si="3"/>
        <v>0.66194125448879715</v>
      </c>
      <c r="N55" s="18">
        <f t="shared" si="4"/>
        <v>-0.12190594249726927</v>
      </c>
      <c r="O55" s="18">
        <f t="shared" si="5"/>
        <v>-0.3629164806529806</v>
      </c>
      <c r="P55" s="18">
        <f t="shared" si="6"/>
        <v>0.10311514409889422</v>
      </c>
      <c r="Q55" s="18">
        <f t="shared" si="7"/>
        <v>0.17551972625087825</v>
      </c>
      <c r="R55" s="18">
        <f t="shared" si="8"/>
        <v>-0.45575370168831975</v>
      </c>
      <c r="S55" s="18">
        <f t="shared" si="9"/>
        <v>5.5636363029212724E-2</v>
      </c>
      <c r="T55" s="18">
        <f t="shared" si="10"/>
        <v>7.2759955071970792E-2</v>
      </c>
      <c r="U55" s="18">
        <f t="shared" si="11"/>
        <v>-9.7597786555621735E-2</v>
      </c>
      <c r="W55" s="18">
        <f t="shared" si="12"/>
        <v>3.079853154556178E-2</v>
      </c>
      <c r="Y55" s="21">
        <f t="shared" si="28"/>
        <v>0.17189002583223859</v>
      </c>
      <c r="Z55" s="20"/>
      <c r="AA55" s="41" t="s">
        <v>28</v>
      </c>
      <c r="AB55" s="43">
        <v>-0.66367433985139612</v>
      </c>
      <c r="AC55" s="44">
        <v>-0.26387857617870109</v>
      </c>
      <c r="AD55" s="44">
        <v>-9.1664242623681377E-2</v>
      </c>
      <c r="AE55" s="44">
        <v>-0.14166557402399677</v>
      </c>
      <c r="AF55" s="44">
        <v>-0.22268426391848264</v>
      </c>
      <c r="AG55" s="44">
        <v>-0.25433331919633928</v>
      </c>
      <c r="AH55" s="44">
        <v>8.5596477703722113E-2</v>
      </c>
      <c r="AI55" s="45">
        <v>9.6014200325291142E-3</v>
      </c>
      <c r="AJ55" s="44">
        <v>1.6990459547325396E-2</v>
      </c>
      <c r="AK55" s="44">
        <v>4.6361880838029529E-2</v>
      </c>
      <c r="AM55" s="47">
        <f>AB55*B55</f>
        <v>0</v>
      </c>
      <c r="AN55" s="47">
        <f t="shared" ref="AN55:AV55" si="45">AC55*C55</f>
        <v>-0.17467211574844702</v>
      </c>
      <c r="AO55" s="47">
        <f t="shared" si="45"/>
        <v>-4.9501927863746881E-2</v>
      </c>
      <c r="AP55" s="47">
        <f t="shared" si="45"/>
        <v>-2.5091640912034769E-2</v>
      </c>
      <c r="AQ55" s="47">
        <f t="shared" si="45"/>
        <v>-6.2403696545236802E-2</v>
      </c>
      <c r="AR55" s="47">
        <f t="shared" si="45"/>
        <v>-0.11591335168640862</v>
      </c>
      <c r="AS55" s="47">
        <f t="shared" si="45"/>
        <v>0</v>
      </c>
      <c r="AT55" s="47">
        <f t="shared" si="45"/>
        <v>5.3418809052574521E-4</v>
      </c>
      <c r="AU55" s="47">
        <f t="shared" si="45"/>
        <v>2.1815124487236819E-3</v>
      </c>
      <c r="AV55" s="47">
        <f t="shared" si="45"/>
        <v>1.4278778495016283E-3</v>
      </c>
    </row>
    <row r="56" spans="1:48" x14ac:dyDescent="0.25">
      <c r="A56" s="4" t="s">
        <v>5</v>
      </c>
      <c r="B56" s="6">
        <v>0.95330966489979396</v>
      </c>
      <c r="C56" s="7">
        <v>0</v>
      </c>
      <c r="D56" s="7">
        <v>0.24498921236831706</v>
      </c>
      <c r="E56" s="7">
        <v>0</v>
      </c>
      <c r="F56" s="7">
        <v>0</v>
      </c>
      <c r="G56" s="7">
        <v>0</v>
      </c>
      <c r="H56" s="7">
        <v>9.1639957342381714E-2</v>
      </c>
      <c r="I56" s="7">
        <v>0.10065791198454235</v>
      </c>
      <c r="J56" s="7">
        <v>4.9602609034849143E-2</v>
      </c>
      <c r="K56" s="7">
        <v>9.6478415006710908E-2</v>
      </c>
      <c r="M56" s="18">
        <f t="shared" si="3"/>
        <v>-0.95330966489979396</v>
      </c>
      <c r="N56" s="18">
        <f t="shared" si="4"/>
        <v>0.24498921236831706</v>
      </c>
      <c r="O56" s="18">
        <f t="shared" si="5"/>
        <v>-0.24498921236831706</v>
      </c>
      <c r="P56" s="18">
        <f t="shared" si="6"/>
        <v>0</v>
      </c>
      <c r="Q56" s="18">
        <f t="shared" si="7"/>
        <v>0</v>
      </c>
      <c r="R56" s="18">
        <f t="shared" si="8"/>
        <v>9.1639957342381714E-2</v>
      </c>
      <c r="S56" s="18">
        <f t="shared" si="9"/>
        <v>9.0179546421606388E-3</v>
      </c>
      <c r="T56" s="18">
        <f t="shared" si="10"/>
        <v>-5.105530294969321E-2</v>
      </c>
      <c r="U56" s="18">
        <f t="shared" si="11"/>
        <v>4.6875805971861764E-2</v>
      </c>
      <c r="W56" s="18">
        <f t="shared" si="12"/>
        <v>0.85683124989308301</v>
      </c>
      <c r="Y56" s="20"/>
      <c r="Z56" s="20"/>
      <c r="AA56" s="41" t="s">
        <v>29</v>
      </c>
      <c r="AB56" s="43">
        <v>-1.1918263877767956</v>
      </c>
      <c r="AC56" s="44">
        <v>-0.75694417084163323</v>
      </c>
      <c r="AD56" s="44">
        <v>-9.4054289222240267E-2</v>
      </c>
      <c r="AE56" s="44">
        <v>-0.2332431984714054</v>
      </c>
      <c r="AF56" s="44">
        <v>-4.1341393126409689E-3</v>
      </c>
      <c r="AG56" s="44">
        <v>-3.7582583513478679E-2</v>
      </c>
      <c r="AH56" s="44">
        <v>-4.2516975151283325E-2</v>
      </c>
      <c r="AI56" s="45">
        <v>-7.6401837354857755E-2</v>
      </c>
      <c r="AJ56" s="44">
        <v>-4.2168778754450069E-2</v>
      </c>
      <c r="AK56" s="44">
        <v>-7.5725045420042034E-2</v>
      </c>
      <c r="AM56" s="47">
        <f t="shared" ref="AM56:AM64" si="46">AB56*B56</f>
        <v>-1.136179614350229</v>
      </c>
      <c r="AN56" s="47">
        <f t="shared" ref="AN56:AN64" si="47">AC56*C56</f>
        <v>0</v>
      </c>
      <c r="AO56" s="47">
        <f t="shared" ref="AO56:AO64" si="48">AD56*D56</f>
        <v>-2.3042286236418536E-2</v>
      </c>
      <c r="AP56" s="47">
        <f t="shared" ref="AP56:AP64" si="49">AE56*E56</f>
        <v>0</v>
      </c>
      <c r="AQ56" s="47">
        <f t="shared" ref="AQ56:AQ64" si="50">AF56*F56</f>
        <v>0</v>
      </c>
      <c r="AR56" s="47">
        <f t="shared" ref="AR56:AR64" si="51">AG56*G56</f>
        <v>0</v>
      </c>
      <c r="AS56" s="47">
        <f t="shared" ref="AS56:AS64" si="52">AH56*H56</f>
        <v>-3.8962537891907073E-3</v>
      </c>
      <c r="AT56" s="47">
        <f t="shared" ref="AT56:AT64" si="53">AI56*I56</f>
        <v>-7.6904494199225917E-3</v>
      </c>
      <c r="AU56" s="47">
        <f t="shared" ref="AU56:AU64" si="54">AJ56*J56</f>
        <v>-2.0916814460340397E-3</v>
      </c>
      <c r="AV56" s="47">
        <f t="shared" ref="AV56:AV64" si="55">AK56*K56</f>
        <v>-7.3058323584368487E-3</v>
      </c>
    </row>
    <row r="57" spans="1:48" x14ac:dyDescent="0.25">
      <c r="A57" s="4" t="s">
        <v>6</v>
      </c>
      <c r="B57" s="6">
        <v>0</v>
      </c>
      <c r="C57" s="7">
        <v>0</v>
      </c>
      <c r="D57" s="7">
        <v>7.3832861340399042E-2</v>
      </c>
      <c r="E57" s="7">
        <v>6.8153092282033992E-2</v>
      </c>
      <c r="F57" s="7">
        <v>2.1134695882464832E-2</v>
      </c>
      <c r="G57" s="7">
        <v>0</v>
      </c>
      <c r="H57" s="7">
        <v>7.5319829397714894E-2</v>
      </c>
      <c r="I57" s="7">
        <v>6.0950779658372943E-2</v>
      </c>
      <c r="J57" s="7">
        <v>7.9064942421674347E-2</v>
      </c>
      <c r="K57" s="7">
        <v>6.1404964559682695E-2</v>
      </c>
      <c r="M57" s="18">
        <f t="shared" si="3"/>
        <v>0</v>
      </c>
      <c r="N57" s="18">
        <f t="shared" si="4"/>
        <v>7.3832861340399042E-2</v>
      </c>
      <c r="O57" s="18">
        <f t="shared" si="5"/>
        <v>-5.6797690583650501E-3</v>
      </c>
      <c r="P57" s="18">
        <f t="shared" si="6"/>
        <v>-4.701839639956916E-2</v>
      </c>
      <c r="Q57" s="18">
        <f t="shared" si="7"/>
        <v>-2.1134695882464832E-2</v>
      </c>
      <c r="R57" s="18">
        <f t="shared" si="8"/>
        <v>7.5319829397714894E-2</v>
      </c>
      <c r="S57" s="18">
        <f t="shared" si="9"/>
        <v>-1.4369049739341951E-2</v>
      </c>
      <c r="T57" s="18">
        <f t="shared" si="10"/>
        <v>1.8114162763301404E-2</v>
      </c>
      <c r="U57" s="18">
        <f t="shared" si="11"/>
        <v>-1.7659977861991652E-2</v>
      </c>
      <c r="W57" s="18">
        <f t="shared" si="12"/>
        <v>6.1404964559682695E-2</v>
      </c>
      <c r="Y57" s="20"/>
      <c r="Z57" s="20"/>
      <c r="AA57" s="41" t="s">
        <v>30</v>
      </c>
      <c r="AB57" s="43">
        <v>-0.15789006402433267</v>
      </c>
      <c r="AC57" s="44">
        <v>0.29003001072605722</v>
      </c>
      <c r="AD57" s="44">
        <v>0.22320537052454026</v>
      </c>
      <c r="AE57" s="44">
        <v>-5.894737637268354E-2</v>
      </c>
      <c r="AF57" s="44">
        <v>8.0033443196195514E-2</v>
      </c>
      <c r="AG57" s="44">
        <v>0.11850372025504534</v>
      </c>
      <c r="AH57" s="44">
        <v>6.0283811368684939</v>
      </c>
      <c r="AI57" s="45">
        <v>6.2017653671181057</v>
      </c>
      <c r="AJ57" s="44">
        <v>6.3192299001939745</v>
      </c>
      <c r="AK57" s="44">
        <v>6.1746909259778908</v>
      </c>
      <c r="AM57" s="47">
        <f t="shared" si="46"/>
        <v>0</v>
      </c>
      <c r="AN57" s="47">
        <f t="shared" si="47"/>
        <v>0</v>
      </c>
      <c r="AO57" s="47">
        <f t="shared" si="48"/>
        <v>1.6479891172370774E-2</v>
      </c>
      <c r="AP57" s="47">
        <f t="shared" si="49"/>
        <v>-4.0174459817112918E-3</v>
      </c>
      <c r="AQ57" s="47">
        <f t="shared" si="50"/>
        <v>1.6914824823781164E-3</v>
      </c>
      <c r="AR57" s="47">
        <f t="shared" si="51"/>
        <v>0</v>
      </c>
      <c r="AS57" s="47">
        <f t="shared" si="52"/>
        <v>0.45405663877333752</v>
      </c>
      <c r="AT57" s="47">
        <f t="shared" si="53"/>
        <v>0.37800243438414405</v>
      </c>
      <c r="AU57" s="47">
        <f t="shared" si="54"/>
        <v>0.49962954820815952</v>
      </c>
      <c r="AV57" s="47">
        <f t="shared" si="55"/>
        <v>0.3791566774766667</v>
      </c>
    </row>
    <row r="58" spans="1:48" x14ac:dyDescent="0.25">
      <c r="A58" s="4" t="s">
        <v>7</v>
      </c>
      <c r="B58" s="6">
        <v>0</v>
      </c>
      <c r="C58" s="7">
        <v>0</v>
      </c>
      <c r="D58" s="7">
        <v>0</v>
      </c>
      <c r="E58" s="7">
        <v>0.27222499958955171</v>
      </c>
      <c r="F58" s="7">
        <v>0.25953403669277947</v>
      </c>
      <c r="G58" s="7">
        <v>0.20323385460347668</v>
      </c>
      <c r="H58" s="7">
        <v>0.27191554500595128</v>
      </c>
      <c r="I58" s="7">
        <v>0.20170875944818509</v>
      </c>
      <c r="J58" s="7">
        <v>0.24827555642945187</v>
      </c>
      <c r="K58" s="7">
        <v>0.18610286659599184</v>
      </c>
      <c r="M58" s="18">
        <f t="shared" si="3"/>
        <v>0</v>
      </c>
      <c r="N58" s="18">
        <f t="shared" si="4"/>
        <v>0</v>
      </c>
      <c r="O58" s="18">
        <f t="shared" si="5"/>
        <v>0.27222499958955171</v>
      </c>
      <c r="P58" s="18">
        <f t="shared" si="6"/>
        <v>-1.269096289677224E-2</v>
      </c>
      <c r="Q58" s="18">
        <f t="shared" si="7"/>
        <v>-5.6300182089302792E-2</v>
      </c>
      <c r="R58" s="18">
        <f t="shared" si="8"/>
        <v>6.8681690402474599E-2</v>
      </c>
      <c r="S58" s="18">
        <f t="shared" si="9"/>
        <v>-7.0206785557766188E-2</v>
      </c>
      <c r="T58" s="18">
        <f t="shared" si="10"/>
        <v>4.6566796981266784E-2</v>
      </c>
      <c r="U58" s="18">
        <f t="shared" si="11"/>
        <v>-6.2172689833460026E-2</v>
      </c>
      <c r="W58" s="18">
        <f t="shared" si="12"/>
        <v>0.18610286659599184</v>
      </c>
      <c r="Y58" s="20"/>
      <c r="Z58" s="20"/>
      <c r="AA58" s="41" t="s">
        <v>31</v>
      </c>
      <c r="AB58" s="43">
        <v>-0.92049095114507673</v>
      </c>
      <c r="AC58" s="44">
        <v>-0.99505560441278462</v>
      </c>
      <c r="AD58" s="44">
        <v>-0.75488360306648494</v>
      </c>
      <c r="AE58" s="44">
        <v>-0.37250255733416804</v>
      </c>
      <c r="AF58" s="44">
        <v>-0.32724555965857943</v>
      </c>
      <c r="AG58" s="44">
        <v>-0.28141591629585971</v>
      </c>
      <c r="AH58" s="44">
        <v>-0.31986749921291041</v>
      </c>
      <c r="AI58" s="45">
        <v>0.81882587832712339</v>
      </c>
      <c r="AJ58" s="44">
        <v>0.80183340369258704</v>
      </c>
      <c r="AK58" s="44">
        <v>0.79659629737480564</v>
      </c>
      <c r="AM58" s="47">
        <f t="shared" si="46"/>
        <v>0</v>
      </c>
      <c r="AN58" s="47">
        <f t="shared" si="47"/>
        <v>0</v>
      </c>
      <c r="AO58" s="47">
        <f t="shared" si="48"/>
        <v>0</v>
      </c>
      <c r="AP58" s="47">
        <f t="shared" si="49"/>
        <v>-0.10140450851740086</v>
      </c>
      <c r="AQ58" s="47">
        <f t="shared" si="50"/>
        <v>-8.4931361087978913E-2</v>
      </c>
      <c r="AR58" s="47">
        <f t="shared" si="51"/>
        <v>-5.7193241415576919E-2</v>
      </c>
      <c r="AS58" s="47">
        <f t="shared" si="52"/>
        <v>-8.6976945378169232E-2</v>
      </c>
      <c r="AT58" s="47">
        <f t="shared" si="53"/>
        <v>0.1651643521214346</v>
      </c>
      <c r="AU58" s="47">
        <f t="shared" si="54"/>
        <v>0.19907563446549836</v>
      </c>
      <c r="AV58" s="47">
        <f t="shared" si="55"/>
        <v>0.1482488544612045</v>
      </c>
    </row>
    <row r="59" spans="1:48" x14ac:dyDescent="0.25">
      <c r="A59" s="4" t="s">
        <v>8</v>
      </c>
      <c r="B59" s="6">
        <v>0</v>
      </c>
      <c r="C59" s="7">
        <v>6.4768031548670085E-2</v>
      </c>
      <c r="D59" s="7">
        <v>1.0834323091241792E-3</v>
      </c>
      <c r="E59" s="7">
        <v>0.14732755720515117</v>
      </c>
      <c r="F59" s="7">
        <v>9.7233337056402441E-2</v>
      </c>
      <c r="G59" s="7">
        <v>6.8226493139000848E-3</v>
      </c>
      <c r="H59" s="7">
        <v>9.582001518721657E-2</v>
      </c>
      <c r="I59" s="7">
        <v>8.1230762430333572E-2</v>
      </c>
      <c r="J59" s="7">
        <v>0.13314146067454516</v>
      </c>
      <c r="K59" s="7">
        <v>8.3840460040485856E-2</v>
      </c>
      <c r="M59" s="18">
        <f t="shared" si="3"/>
        <v>6.4768031548670085E-2</v>
      </c>
      <c r="N59" s="18">
        <f t="shared" si="4"/>
        <v>-6.3684599239545905E-2</v>
      </c>
      <c r="O59" s="18">
        <f t="shared" si="5"/>
        <v>0.14624412489602701</v>
      </c>
      <c r="P59" s="18">
        <f t="shared" si="6"/>
        <v>-5.009422014874873E-2</v>
      </c>
      <c r="Q59" s="18">
        <f t="shared" si="7"/>
        <v>-9.0410687742502355E-2</v>
      </c>
      <c r="R59" s="18">
        <f t="shared" si="8"/>
        <v>8.8997365873316484E-2</v>
      </c>
      <c r="S59" s="18">
        <f t="shared" si="9"/>
        <v>-1.4589252756882998E-2</v>
      </c>
      <c r="T59" s="18">
        <f t="shared" si="10"/>
        <v>5.1910698244211587E-2</v>
      </c>
      <c r="U59" s="18">
        <f t="shared" si="11"/>
        <v>-4.9301000634059303E-2</v>
      </c>
      <c r="W59" s="18">
        <f t="shared" si="12"/>
        <v>8.3840460040485856E-2</v>
      </c>
      <c r="Y59" s="20"/>
      <c r="Z59" s="20"/>
      <c r="AA59" s="41" t="s">
        <v>32</v>
      </c>
      <c r="AB59" s="36">
        <v>1.2512711928181879</v>
      </c>
      <c r="AC59" s="36">
        <v>0.13520433810803398</v>
      </c>
      <c r="AD59" s="36">
        <v>0.69152142342123657</v>
      </c>
      <c r="AE59" s="36">
        <v>0.67570107365179466</v>
      </c>
      <c r="AF59" s="36">
        <v>0.61182528018753179</v>
      </c>
      <c r="AG59" s="36">
        <v>0.58497164848981908</v>
      </c>
      <c r="AH59" s="36">
        <v>0.46348043541416528</v>
      </c>
      <c r="AI59" s="39">
        <v>0.44648936700249769</v>
      </c>
      <c r="AJ59" s="36">
        <v>0.4419477160129649</v>
      </c>
      <c r="AK59" s="36">
        <v>0.40366727886194836</v>
      </c>
      <c r="AM59" s="47">
        <f t="shared" si="46"/>
        <v>0</v>
      </c>
      <c r="AN59" s="47">
        <f t="shared" si="47"/>
        <v>8.7569188360982018E-3</v>
      </c>
      <c r="AO59" s="47">
        <f t="shared" si="48"/>
        <v>7.4921665258610964E-4</v>
      </c>
      <c r="AP59" s="47">
        <f t="shared" si="49"/>
        <v>9.954938858201684E-2</v>
      </c>
      <c r="AQ59" s="47">
        <f t="shared" si="50"/>
        <v>5.948981368810214E-2</v>
      </c>
      <c r="AR59" s="47">
        <f t="shared" si="51"/>
        <v>3.991056416220066E-3</v>
      </c>
      <c r="AS59" s="47">
        <f t="shared" si="52"/>
        <v>4.4410702360363069E-2</v>
      </c>
      <c r="AT59" s="47">
        <f t="shared" si="53"/>
        <v>3.6268671698649911E-2</v>
      </c>
      <c r="AU59" s="47">
        <f t="shared" si="54"/>
        <v>5.8841564451745217E-2</v>
      </c>
      <c r="AV59" s="47">
        <f t="shared" si="55"/>
        <v>3.3843650363076842E-2</v>
      </c>
    </row>
    <row r="60" spans="1:48" x14ac:dyDescent="0.25">
      <c r="A60" s="4" t="s">
        <v>9</v>
      </c>
      <c r="B60" s="6">
        <v>0</v>
      </c>
      <c r="C60" s="7">
        <v>0</v>
      </c>
      <c r="D60" s="7">
        <v>0</v>
      </c>
      <c r="E60" s="7">
        <v>1.6749826829476674E-2</v>
      </c>
      <c r="F60" s="7">
        <v>4.9881370409453701E-2</v>
      </c>
      <c r="G60" s="7">
        <v>4.8470223595916885E-2</v>
      </c>
      <c r="H60" s="7">
        <v>0.10028735875149139</v>
      </c>
      <c r="I60" s="7">
        <v>9.7439418791202534E-2</v>
      </c>
      <c r="J60" s="7">
        <v>0.12043101008464147</v>
      </c>
      <c r="K60" s="7">
        <v>0.10269234782912001</v>
      </c>
      <c r="M60" s="18">
        <f t="shared" si="3"/>
        <v>0</v>
      </c>
      <c r="N60" s="18">
        <f t="shared" si="4"/>
        <v>0</v>
      </c>
      <c r="O60" s="18">
        <f t="shared" si="5"/>
        <v>1.6749826829476674E-2</v>
      </c>
      <c r="P60" s="18">
        <f t="shared" si="6"/>
        <v>3.3131543579977024E-2</v>
      </c>
      <c r="Q60" s="18">
        <f t="shared" si="7"/>
        <v>-1.4111468135368163E-3</v>
      </c>
      <c r="R60" s="18">
        <f t="shared" si="8"/>
        <v>5.1817135155574505E-2</v>
      </c>
      <c r="S60" s="18">
        <f t="shared" si="9"/>
        <v>-2.8479399602888561E-3</v>
      </c>
      <c r="T60" s="18">
        <f t="shared" si="10"/>
        <v>2.2991591293438932E-2</v>
      </c>
      <c r="U60" s="18">
        <f t="shared" si="11"/>
        <v>-1.7738662255521453E-2</v>
      </c>
      <c r="W60" s="18">
        <f t="shared" si="12"/>
        <v>0.10269234782912001</v>
      </c>
      <c r="Y60" s="20"/>
      <c r="Z60" s="20"/>
      <c r="AA60" s="41" t="s">
        <v>33</v>
      </c>
      <c r="AB60" s="43">
        <v>0.70723594135658641</v>
      </c>
      <c r="AC60" s="44">
        <v>-1.724203077425682</v>
      </c>
      <c r="AD60" s="44">
        <v>-0.12373777971995414</v>
      </c>
      <c r="AE60" s="44">
        <v>8.3340722825509764E-2</v>
      </c>
      <c r="AF60" s="44">
        <v>6.8973205331364293E-2</v>
      </c>
      <c r="AG60" s="44">
        <v>-8.601793080173839E-2</v>
      </c>
      <c r="AH60" s="44">
        <v>-0.17195181236132481</v>
      </c>
      <c r="AI60" s="45">
        <v>-0.18415446806846208</v>
      </c>
      <c r="AJ60" s="44">
        <v>-0.20820650466013141</v>
      </c>
      <c r="AK60" s="44">
        <v>-0.24142265701538101</v>
      </c>
      <c r="AM60" s="47">
        <f t="shared" si="46"/>
        <v>0</v>
      </c>
      <c r="AN60" s="47">
        <f t="shared" si="47"/>
        <v>0</v>
      </c>
      <c r="AO60" s="47">
        <f t="shared" si="48"/>
        <v>0</v>
      </c>
      <c r="AP60" s="47">
        <f t="shared" si="49"/>
        <v>1.3959426751707024E-3</v>
      </c>
      <c r="AQ60" s="47">
        <f t="shared" si="50"/>
        <v>3.4404780034610889E-3</v>
      </c>
      <c r="AR60" s="47">
        <f t="shared" si="51"/>
        <v>-4.1693083392183661E-3</v>
      </c>
      <c r="AS60" s="47">
        <f t="shared" si="52"/>
        <v>-1.7244593094249312E-2</v>
      </c>
      <c r="AT60" s="47">
        <f t="shared" si="53"/>
        <v>-1.794390433639401E-2</v>
      </c>
      <c r="AU60" s="47">
        <f t="shared" si="54"/>
        <v>-2.5074519662412236E-2</v>
      </c>
      <c r="AV60" s="47">
        <f t="shared" si="55"/>
        <v>-2.4792259468053846E-2</v>
      </c>
    </row>
    <row r="61" spans="1:48" x14ac:dyDescent="0.25">
      <c r="A61" s="4" t="s">
        <v>10</v>
      </c>
      <c r="B61" s="6">
        <v>0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0.13585515434792303</v>
      </c>
      <c r="I61" s="7">
        <v>0.15282703406854525</v>
      </c>
      <c r="J61" s="7">
        <v>3.1951372367074557E-2</v>
      </c>
      <c r="K61" s="7">
        <v>0.17020975984863521</v>
      </c>
      <c r="M61" s="18">
        <f t="shared" si="3"/>
        <v>0</v>
      </c>
      <c r="N61" s="18">
        <f t="shared" si="4"/>
        <v>0</v>
      </c>
      <c r="O61" s="18">
        <f t="shared" si="5"/>
        <v>0</v>
      </c>
      <c r="P61" s="18">
        <f t="shared" si="6"/>
        <v>0</v>
      </c>
      <c r="Q61" s="18">
        <f t="shared" si="7"/>
        <v>0</v>
      </c>
      <c r="R61" s="18">
        <f t="shared" si="8"/>
        <v>0.13585515434792303</v>
      </c>
      <c r="S61" s="18">
        <f t="shared" si="9"/>
        <v>1.6971879720622224E-2</v>
      </c>
      <c r="T61" s="18">
        <f t="shared" si="10"/>
        <v>-0.1208756617014707</v>
      </c>
      <c r="U61" s="18">
        <f t="shared" si="11"/>
        <v>0.13825838748156066</v>
      </c>
      <c r="W61" s="18">
        <f t="shared" si="12"/>
        <v>0.17020975984863523</v>
      </c>
      <c r="Y61" s="20"/>
      <c r="Z61" s="20"/>
      <c r="AA61" s="41" t="s">
        <v>34</v>
      </c>
      <c r="AB61" s="43">
        <v>3.0060461594891105E-2</v>
      </c>
      <c r="AC61" s="44">
        <v>-1.1844895262460367</v>
      </c>
      <c r="AD61" s="44">
        <v>-1.2577962094380386</v>
      </c>
      <c r="AE61" s="44">
        <v>-1.3972624527350788</v>
      </c>
      <c r="AF61" s="44">
        <v>-1.3080502467876955</v>
      </c>
      <c r="AG61" s="44">
        <v>-1.4181167321900345</v>
      </c>
      <c r="AH61" s="44">
        <v>-1.4460968007522748</v>
      </c>
      <c r="AI61" s="45">
        <v>-1.4126855201374169</v>
      </c>
      <c r="AJ61" s="44">
        <v>-1.276251965262875</v>
      </c>
      <c r="AK61" s="44">
        <v>-1.2337165600414535</v>
      </c>
      <c r="AM61" s="47">
        <f t="shared" si="46"/>
        <v>0</v>
      </c>
      <c r="AN61" s="47">
        <f t="shared" si="47"/>
        <v>0</v>
      </c>
      <c r="AO61" s="47">
        <f t="shared" si="48"/>
        <v>0</v>
      </c>
      <c r="AP61" s="47">
        <f t="shared" si="49"/>
        <v>0</v>
      </c>
      <c r="AQ61" s="47">
        <f t="shared" si="50"/>
        <v>0</v>
      </c>
      <c r="AR61" s="47">
        <f t="shared" si="51"/>
        <v>0</v>
      </c>
      <c r="AS61" s="47">
        <f t="shared" si="52"/>
        <v>-0.19645970406823798</v>
      </c>
      <c r="AT61" s="47">
        <f t="shared" si="53"/>
        <v>-0.21589653811418158</v>
      </c>
      <c r="AU61" s="47">
        <f t="shared" si="54"/>
        <v>-4.0778001776324818E-2</v>
      </c>
      <c r="AV61" s="47">
        <f t="shared" si="55"/>
        <v>-0.20999059940594014</v>
      </c>
    </row>
    <row r="62" spans="1:48" x14ac:dyDescent="0.25">
      <c r="A62" s="4" t="s">
        <v>11</v>
      </c>
      <c r="B62" s="6">
        <v>0</v>
      </c>
      <c r="C62" s="7">
        <v>0</v>
      </c>
      <c r="D62" s="7">
        <v>2.1279741021736347E-2</v>
      </c>
      <c r="E62" s="7">
        <v>0.21569519083057032</v>
      </c>
      <c r="F62" s="7">
        <v>0.17841627563778883</v>
      </c>
      <c r="G62" s="7">
        <v>0.15144870826117582</v>
      </c>
      <c r="H62" s="7">
        <v>0.13680999723502102</v>
      </c>
      <c r="I62" s="7">
        <v>0.11678516404051499</v>
      </c>
      <c r="J62" s="7">
        <v>0.16307486604488994</v>
      </c>
      <c r="K62" s="7">
        <v>0.11601547228027158</v>
      </c>
      <c r="M62" s="18">
        <f t="shared" si="3"/>
        <v>0</v>
      </c>
      <c r="N62" s="18">
        <f t="shared" si="4"/>
        <v>2.1279741021736347E-2</v>
      </c>
      <c r="O62" s="18">
        <f t="shared" si="5"/>
        <v>0.19441544980883396</v>
      </c>
      <c r="P62" s="18">
        <f t="shared" si="6"/>
        <v>-3.7278915192781481E-2</v>
      </c>
      <c r="Q62" s="18">
        <f t="shared" si="7"/>
        <v>-2.6967567376613016E-2</v>
      </c>
      <c r="R62" s="18">
        <f t="shared" si="8"/>
        <v>-1.4638711026154799E-2</v>
      </c>
      <c r="S62" s="18">
        <f t="shared" si="9"/>
        <v>-2.0024833194506028E-2</v>
      </c>
      <c r="T62" s="18">
        <f t="shared" si="10"/>
        <v>4.6289702004374947E-2</v>
      </c>
      <c r="U62" s="18">
        <f t="shared" si="11"/>
        <v>-4.705939376461836E-2</v>
      </c>
      <c r="W62" s="18">
        <f t="shared" si="12"/>
        <v>0.11601547228027158</v>
      </c>
      <c r="Y62" s="20"/>
      <c r="Z62" s="20"/>
      <c r="AA62" s="41" t="s">
        <v>35</v>
      </c>
      <c r="AB62" s="43">
        <v>-0.37860100241639222</v>
      </c>
      <c r="AC62" s="44">
        <v>-0.11193780862956414</v>
      </c>
      <c r="AD62" s="44">
        <v>0.25010937234372937</v>
      </c>
      <c r="AE62" s="44">
        <v>0.41045671805881567</v>
      </c>
      <c r="AF62" s="44">
        <v>0.6391278001166667</v>
      </c>
      <c r="AG62" s="44">
        <v>0.68231749804828623</v>
      </c>
      <c r="AH62" s="44">
        <v>0.60182455228608023</v>
      </c>
      <c r="AI62" s="45">
        <v>0.66702151903054441</v>
      </c>
      <c r="AJ62" s="44">
        <v>0.70681736178703114</v>
      </c>
      <c r="AK62" s="44">
        <v>0.7374160496997223</v>
      </c>
      <c r="AM62" s="47">
        <f t="shared" si="46"/>
        <v>0</v>
      </c>
      <c r="AN62" s="47">
        <f t="shared" si="47"/>
        <v>0</v>
      </c>
      <c r="AO62" s="47">
        <f t="shared" si="48"/>
        <v>5.3222626705835881E-3</v>
      </c>
      <c r="AP62" s="47">
        <f t="shared" si="49"/>
        <v>8.8533540129385843E-2</v>
      </c>
      <c r="AQ62" s="47">
        <f t="shared" si="50"/>
        <v>0.11403080175338881</v>
      </c>
      <c r="AR62" s="47">
        <f t="shared" si="51"/>
        <v>0.1033361037034103</v>
      </c>
      <c r="AS62" s="47">
        <f t="shared" si="52"/>
        <v>8.2335615334226397E-2</v>
      </c>
      <c r="AT62" s="47">
        <f t="shared" si="53"/>
        <v>7.7898217518535623E-2</v>
      </c>
      <c r="AU62" s="47">
        <f t="shared" si="54"/>
        <v>0.11526414659162261</v>
      </c>
      <c r="AV62" s="47">
        <f t="shared" si="55"/>
        <v>8.5551671272965507E-2</v>
      </c>
    </row>
    <row r="63" spans="1:48" x14ac:dyDescent="0.25">
      <c r="A63" s="5" t="s">
        <v>12</v>
      </c>
      <c r="B63" s="6">
        <v>0</v>
      </c>
      <c r="C63" s="7">
        <v>0</v>
      </c>
      <c r="D63" s="7">
        <v>0</v>
      </c>
      <c r="E63" s="7">
        <v>9.1658587138344363E-2</v>
      </c>
      <c r="F63" s="7">
        <v>0</v>
      </c>
      <c r="G63" s="7">
        <v>0</v>
      </c>
      <c r="H63" s="7">
        <v>9.2352139145615922E-2</v>
      </c>
      <c r="I63" s="7">
        <v>0.11612862445182973</v>
      </c>
      <c r="J63" s="7">
        <v>4.2352081191595531E-2</v>
      </c>
      <c r="K63" s="7">
        <v>0.10838572646144387</v>
      </c>
      <c r="M63" s="18">
        <f t="shared" si="3"/>
        <v>0</v>
      </c>
      <c r="N63" s="18">
        <f t="shared" si="4"/>
        <v>0</v>
      </c>
      <c r="O63" s="18">
        <f t="shared" si="5"/>
        <v>9.1658587138344363E-2</v>
      </c>
      <c r="P63" s="18">
        <f t="shared" si="6"/>
        <v>-9.1658587138344363E-2</v>
      </c>
      <c r="Q63" s="18">
        <f t="shared" si="7"/>
        <v>0</v>
      </c>
      <c r="R63" s="18">
        <f t="shared" si="8"/>
        <v>9.2352139145615922E-2</v>
      </c>
      <c r="S63" s="18">
        <f t="shared" si="9"/>
        <v>2.3776485306213804E-2</v>
      </c>
      <c r="T63" s="18">
        <f t="shared" si="10"/>
        <v>-7.3776543260234195E-2</v>
      </c>
      <c r="U63" s="18">
        <f t="shared" si="11"/>
        <v>6.603364526984834E-2</v>
      </c>
      <c r="W63" s="18">
        <f t="shared" si="12"/>
        <v>0.10838572646144387</v>
      </c>
      <c r="Y63" s="20"/>
      <c r="Z63" s="20"/>
      <c r="AA63" s="41" t="s">
        <v>36</v>
      </c>
      <c r="AB63" s="43">
        <v>0.90524170750629918</v>
      </c>
      <c r="AC63" s="44">
        <v>-0.69011847702216333</v>
      </c>
      <c r="AD63" s="44">
        <v>-0.49835074712009958</v>
      </c>
      <c r="AE63" s="44">
        <v>-0.65875744361950317</v>
      </c>
      <c r="AF63" s="44">
        <v>-0.45952207442387927</v>
      </c>
      <c r="AG63" s="44">
        <v>-0.50551603080799712</v>
      </c>
      <c r="AH63" s="44">
        <v>-0.23654425178854291</v>
      </c>
      <c r="AI63" s="45">
        <v>-0.29770915617233107</v>
      </c>
      <c r="AJ63" s="44">
        <v>-0.25430071802139209</v>
      </c>
      <c r="AK63" s="44">
        <v>-0.23889424806160761</v>
      </c>
      <c r="AM63" s="47">
        <f t="shared" si="46"/>
        <v>0</v>
      </c>
      <c r="AN63" s="47">
        <f t="shared" si="47"/>
        <v>0</v>
      </c>
      <c r="AO63" s="47">
        <f t="shared" si="48"/>
        <v>0</v>
      </c>
      <c r="AP63" s="47">
        <f t="shared" si="49"/>
        <v>-6.0380776549031207E-2</v>
      </c>
      <c r="AQ63" s="47">
        <f t="shared" si="50"/>
        <v>0</v>
      </c>
      <c r="AR63" s="47">
        <f t="shared" si="51"/>
        <v>0</v>
      </c>
      <c r="AS63" s="47">
        <f t="shared" si="52"/>
        <v>-2.1845367655271123E-2</v>
      </c>
      <c r="AT63" s="47">
        <f t="shared" si="53"/>
        <v>-3.4572554793007762E-2</v>
      </c>
      <c r="AU63" s="47">
        <f t="shared" si="54"/>
        <v>-1.0770164656723039E-2</v>
      </c>
      <c r="AV63" s="47">
        <f t="shared" si="55"/>
        <v>-2.5892726623617721E-2</v>
      </c>
    </row>
    <row r="64" spans="1:48" x14ac:dyDescent="0.25">
      <c r="A64" s="5" t="s">
        <v>13</v>
      </c>
      <c r="B64" s="6">
        <v>4.6690335100206176E-2</v>
      </c>
      <c r="C64" s="7">
        <v>0.27329071396253274</v>
      </c>
      <c r="D64" s="7">
        <v>0.11877944096889557</v>
      </c>
      <c r="E64" s="7">
        <v>1.1071915415918215E-2</v>
      </c>
      <c r="F64" s="7">
        <v>0.11356630571487308</v>
      </c>
      <c r="G64" s="7">
        <v>0.13427086330824023</v>
      </c>
      <c r="H64" s="7">
        <v>0</v>
      </c>
      <c r="I64" s="7">
        <v>1.6635181339546039E-2</v>
      </c>
      <c r="J64" s="7">
        <v>3.7097815557379193E-3</v>
      </c>
      <c r="K64" s="7">
        <v>4.4071455832096151E-2</v>
      </c>
      <c r="M64" s="18">
        <f t="shared" si="3"/>
        <v>0.22660037886232656</v>
      </c>
      <c r="N64" s="18">
        <f t="shared" si="4"/>
        <v>-0.15451127299363715</v>
      </c>
      <c r="O64" s="18">
        <f t="shared" si="5"/>
        <v>-0.10770752555297736</v>
      </c>
      <c r="P64" s="18">
        <f t="shared" si="6"/>
        <v>0.10249439029895487</v>
      </c>
      <c r="Q64" s="18">
        <f t="shared" si="7"/>
        <v>2.0704557593367146E-2</v>
      </c>
      <c r="R64" s="18">
        <f t="shared" si="8"/>
        <v>-0.13427086330824023</v>
      </c>
      <c r="S64" s="18">
        <f t="shared" si="9"/>
        <v>1.6635181339546039E-2</v>
      </c>
      <c r="T64" s="18">
        <f t="shared" si="10"/>
        <v>-1.292539978380812E-2</v>
      </c>
      <c r="U64" s="18">
        <f t="shared" si="11"/>
        <v>4.0361674276358235E-2</v>
      </c>
      <c r="W64" s="18">
        <f t="shared" si="12"/>
        <v>2.618879268110004E-3</v>
      </c>
      <c r="Y64" s="20"/>
      <c r="Z64" s="20"/>
      <c r="AA64" s="40" t="s">
        <v>37</v>
      </c>
      <c r="AB64" s="46">
        <v>4.1797421037620034E-4</v>
      </c>
      <c r="AC64" s="46">
        <v>0.52608623730032067</v>
      </c>
      <c r="AD64" s="44">
        <v>0.3403255750835476</v>
      </c>
      <c r="AE64" s="44">
        <v>0.2846319429304352</v>
      </c>
      <c r="AF64" s="44">
        <v>0.22198862424667071</v>
      </c>
      <c r="AG64" s="44">
        <v>0.19820091259058847</v>
      </c>
      <c r="AH64" s="44">
        <v>0.20121664704829731</v>
      </c>
      <c r="AI64" s="45">
        <v>0.10233538761935589</v>
      </c>
      <c r="AJ64" s="44">
        <v>0.12696173149604065</v>
      </c>
      <c r="AK64" s="44">
        <v>0.10076154240448852</v>
      </c>
      <c r="AM64" s="47">
        <f t="shared" si="46"/>
        <v>1.9515355945708867E-5</v>
      </c>
      <c r="AN64" s="47">
        <f t="shared" si="47"/>
        <v>0.14377448339766705</v>
      </c>
      <c r="AO64" s="47">
        <f t="shared" si="48"/>
        <v>4.0423681555841681E-2</v>
      </c>
      <c r="AP64" s="47">
        <f t="shared" si="49"/>
        <v>3.1514207967942389E-3</v>
      </c>
      <c r="AQ64" s="47">
        <f t="shared" si="50"/>
        <v>2.5210427966421492E-2</v>
      </c>
      <c r="AR64" s="47">
        <f t="shared" si="51"/>
        <v>2.6612607642019375E-2</v>
      </c>
      <c r="AS64" s="47">
        <f t="shared" si="52"/>
        <v>0</v>
      </c>
      <c r="AT64" s="47">
        <f t="shared" si="53"/>
        <v>1.7023677305007198E-3</v>
      </c>
      <c r="AU64" s="47">
        <f t="shared" si="54"/>
        <v>4.7100028978856165E-4</v>
      </c>
      <c r="AV64" s="47">
        <f t="shared" si="55"/>
        <v>4.4407078656532994E-3</v>
      </c>
    </row>
    <row r="65" spans="1:19" x14ac:dyDescent="0.25">
      <c r="A65" s="10"/>
      <c r="B65" s="9"/>
      <c r="C65" s="9"/>
      <c r="D65" s="9"/>
      <c r="E65" s="9"/>
      <c r="F65" s="9"/>
      <c r="G65" s="9"/>
      <c r="H65" s="9"/>
      <c r="I65" s="9"/>
      <c r="J65" s="9"/>
      <c r="K65" s="9"/>
    </row>
    <row r="66" spans="1:19" x14ac:dyDescent="0.25">
      <c r="A66" s="5" t="s">
        <v>14</v>
      </c>
      <c r="B66" s="23">
        <v>0.30249316700716022</v>
      </c>
      <c r="C66" s="23">
        <v>0.29384683848450105</v>
      </c>
      <c r="D66" s="23">
        <v>0.27057586461729716</v>
      </c>
      <c r="E66" s="23">
        <v>0.22298505477178476</v>
      </c>
      <c r="F66" s="23">
        <v>0.13493184647319786</v>
      </c>
      <c r="G66" s="23">
        <v>0.28290070691315022</v>
      </c>
      <c r="H66" s="23">
        <v>0.27622996435541786</v>
      </c>
      <c r="I66" s="23">
        <v>0.19911051413335615</v>
      </c>
      <c r="J66" s="23">
        <v>0.31477880302063055</v>
      </c>
      <c r="K66" s="24">
        <v>0.23471068979028881</v>
      </c>
    </row>
    <row r="67" spans="1:19" x14ac:dyDescent="0.25">
      <c r="A67" s="5" t="s">
        <v>15</v>
      </c>
      <c r="B67" s="12">
        <v>-3.6094501004145713E-2</v>
      </c>
      <c r="C67" s="12">
        <v>4.1616219183320076E-3</v>
      </c>
      <c r="D67" s="12">
        <v>3.2850829791786795E-3</v>
      </c>
      <c r="E67" s="12">
        <v>-8.9452783595450429E-4</v>
      </c>
      <c r="F67" s="12">
        <v>6.4092642235286492E-3</v>
      </c>
      <c r="G67" s="12">
        <v>4.7885178304830155E-2</v>
      </c>
      <c r="H67" s="12">
        <v>2.4778279208876389E-2</v>
      </c>
      <c r="I67" s="12">
        <v>1.1249088359631133E-2</v>
      </c>
      <c r="J67" s="15">
        <v>9.4231692822015524E-3</v>
      </c>
      <c r="K67" s="12">
        <v>5.4320515879410294E-2</v>
      </c>
    </row>
    <row r="68" spans="1:19" x14ac:dyDescent="0.25">
      <c r="A68" s="5" t="s">
        <v>27</v>
      </c>
      <c r="B68" s="18">
        <f>B67</f>
        <v>-3.6094501004145713E-2</v>
      </c>
      <c r="C68" s="18">
        <f>B68+C67</f>
        <v>-3.1932879085813708E-2</v>
      </c>
      <c r="D68" s="18">
        <f t="shared" ref="D68:K68" si="56">C68+D67</f>
        <v>-2.8647796106635027E-2</v>
      </c>
      <c r="E68" s="18">
        <f t="shared" si="56"/>
        <v>-2.954232394258953E-2</v>
      </c>
      <c r="F68" s="18">
        <f t="shared" si="56"/>
        <v>-2.3133059719060881E-2</v>
      </c>
      <c r="G68" s="18">
        <f t="shared" si="56"/>
        <v>2.4752118585769273E-2</v>
      </c>
      <c r="H68" s="18">
        <f t="shared" si="56"/>
        <v>4.9530397794645659E-2</v>
      </c>
      <c r="I68" s="18">
        <f t="shared" si="56"/>
        <v>6.0779486154276793E-2</v>
      </c>
      <c r="J68" s="18">
        <f t="shared" si="56"/>
        <v>7.0202655436478342E-2</v>
      </c>
      <c r="K68" s="18">
        <f t="shared" si="56"/>
        <v>0.12452317131588864</v>
      </c>
      <c r="N68" s="49" t="s">
        <v>45</v>
      </c>
      <c r="O68" s="49" t="s">
        <v>43</v>
      </c>
      <c r="P68" s="50" t="s">
        <v>46</v>
      </c>
      <c r="Q68" s="50" t="s">
        <v>44</v>
      </c>
      <c r="R68" s="50" t="s">
        <v>26</v>
      </c>
      <c r="S68" s="50" t="s">
        <v>23</v>
      </c>
    </row>
    <row r="69" spans="1:19" x14ac:dyDescent="0.25">
      <c r="A69" s="3" t="s">
        <v>24</v>
      </c>
      <c r="B69" s="47">
        <f>SUM(AM55:AM64)</f>
        <v>-1.1361600989942833</v>
      </c>
      <c r="C69" s="47">
        <f t="shared" ref="C69:J69" si="57">SUM(AN55:AN64)</f>
        <v>-2.2140713514681776E-2</v>
      </c>
      <c r="D69" s="47">
        <f t="shared" si="57"/>
        <v>-9.5691620487832613E-3</v>
      </c>
      <c r="E69" s="47">
        <f t="shared" si="57"/>
        <v>1.7359202231894849E-3</v>
      </c>
      <c r="F69" s="47">
        <f t="shared" si="57"/>
        <v>5.6527946260535936E-2</v>
      </c>
      <c r="G69" s="47">
        <f t="shared" si="57"/>
        <v>-4.3336133679554134E-2</v>
      </c>
      <c r="H69" s="47">
        <f t="shared" si="57"/>
        <v>0.25438009248280857</v>
      </c>
      <c r="I69" s="47">
        <f t="shared" si="57"/>
        <v>0.38346678488028457</v>
      </c>
      <c r="J69" s="47">
        <f t="shared" si="57"/>
        <v>0.79674903891404381</v>
      </c>
      <c r="K69" s="47">
        <f>SUM(AV55:AV64)</f>
        <v>0.38468802143301983</v>
      </c>
      <c r="N69" t="s">
        <v>18</v>
      </c>
      <c r="O69" s="18">
        <f>AVERAGE(B67:K67)</f>
        <v>1.2452317131588864E-2</v>
      </c>
      <c r="P69" s="18">
        <f>AVERAGE(B66:K66)</f>
        <v>0.25325634495667843</v>
      </c>
      <c r="Q69" s="47">
        <f>AVERAGE(B69:K69)</f>
        <v>6.6634169595657974E-2</v>
      </c>
      <c r="R69" s="35">
        <f>AVERAGE(B71:K71)</f>
        <v>5.2852270917973808E-2</v>
      </c>
      <c r="S69" s="18">
        <f>Y55</f>
        <v>0.17189002583223859</v>
      </c>
    </row>
    <row r="70" spans="1:19" x14ac:dyDescent="0.25">
      <c r="A70" s="3" t="s">
        <v>25</v>
      </c>
      <c r="B70" s="32">
        <f>B67/B66</f>
        <v>-0.11932335980102099</v>
      </c>
      <c r="C70" s="32">
        <f t="shared" ref="C70:K70" si="58">C67/C66</f>
        <v>1.4162554682552803E-2</v>
      </c>
      <c r="D70" s="32">
        <f t="shared" si="58"/>
        <v>1.2141079115925971E-2</v>
      </c>
      <c r="E70" s="32">
        <f t="shared" si="58"/>
        <v>-4.0116044407999159E-3</v>
      </c>
      <c r="F70" s="32">
        <f t="shared" si="58"/>
        <v>4.7500011235685202E-2</v>
      </c>
      <c r="G70" s="32">
        <f t="shared" si="58"/>
        <v>0.16926496517921669</v>
      </c>
      <c r="H70" s="32">
        <f t="shared" si="58"/>
        <v>8.9701634168097802E-2</v>
      </c>
      <c r="I70" s="32">
        <f t="shared" si="58"/>
        <v>5.6496706909696139E-2</v>
      </c>
      <c r="J70" s="32">
        <f t="shared" si="58"/>
        <v>2.9935844446247417E-2</v>
      </c>
      <c r="K70" s="32">
        <f t="shared" si="58"/>
        <v>0.23143605401162182</v>
      </c>
    </row>
    <row r="71" spans="1:19" x14ac:dyDescent="0.25">
      <c r="A71" s="3" t="s">
        <v>26</v>
      </c>
      <c r="B71" s="32">
        <f>B70*SQRT(1+(B69/3)*B70)</f>
        <v>-0.12198968974768563</v>
      </c>
      <c r="C71" s="32">
        <f t="shared" ref="C71:K71" si="59">C70*SQRT(1+(C69/3)*C70)</f>
        <v>1.4161814506703937E-2</v>
      </c>
      <c r="D71" s="32">
        <f t="shared" si="59"/>
        <v>1.2140844021981978E-2</v>
      </c>
      <c r="E71" s="32">
        <f t="shared" si="59"/>
        <v>-4.0115997847784803E-3</v>
      </c>
      <c r="F71" s="32">
        <f t="shared" si="59"/>
        <v>4.7521263354630139E-2</v>
      </c>
      <c r="G71" s="32">
        <f t="shared" si="59"/>
        <v>0.16905790395326273</v>
      </c>
      <c r="H71" s="32">
        <f t="shared" si="59"/>
        <v>9.004212788625314E-2</v>
      </c>
      <c r="I71" s="32">
        <f t="shared" si="59"/>
        <v>5.6700336466908113E-2</v>
      </c>
      <c r="J71" s="32">
        <f t="shared" si="59"/>
        <v>3.0054610596093646E-2</v>
      </c>
      <c r="K71" s="32">
        <f t="shared" si="59"/>
        <v>0.23484509792636851</v>
      </c>
    </row>
  </sheetData>
  <mergeCells count="1">
    <mergeCell ref="A16:K1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0"/>
  <sheetViews>
    <sheetView topLeftCell="A31" zoomScale="80" zoomScaleNormal="80" workbookViewId="0">
      <selection activeCell="B45" sqref="B45"/>
    </sheetView>
  </sheetViews>
  <sheetFormatPr defaultColWidth="22.42578125" defaultRowHeight="15" x14ac:dyDescent="0.25"/>
  <cols>
    <col min="1" max="1" width="23.5703125" bestFit="1" customWidth="1"/>
    <col min="2" max="2" width="9.28515625" bestFit="1" customWidth="1"/>
    <col min="3" max="11" width="9.7109375" bestFit="1" customWidth="1"/>
    <col min="13" max="13" width="10.5703125" bestFit="1" customWidth="1"/>
    <col min="14" max="14" width="19.28515625" bestFit="1" customWidth="1"/>
    <col min="15" max="15" width="9.28515625" bestFit="1" customWidth="1"/>
    <col min="16" max="16" width="11" bestFit="1" customWidth="1"/>
    <col min="17" max="18" width="10.5703125" bestFit="1" customWidth="1"/>
    <col min="19" max="19" width="8.5703125" bestFit="1" customWidth="1"/>
    <col min="20" max="20" width="10.5703125" bestFit="1" customWidth="1"/>
    <col min="21" max="21" width="8.5703125" bestFit="1" customWidth="1"/>
    <col min="23" max="23" width="9.5703125" bestFit="1" customWidth="1"/>
    <col min="24" max="24" width="8.7109375" bestFit="1" customWidth="1"/>
    <col min="26" max="26" width="18.28515625" bestFit="1" customWidth="1"/>
    <col min="27" max="33" width="9.7109375" bestFit="1" customWidth="1"/>
    <col min="34" max="34" width="8.5703125" bestFit="1" customWidth="1"/>
    <col min="35" max="36" width="9.7109375" bestFit="1" customWidth="1"/>
    <col min="38" max="38" width="18.7109375" bestFit="1" customWidth="1"/>
    <col min="39" max="47" width="9.7109375" bestFit="1" customWidth="1"/>
  </cols>
  <sheetData>
    <row r="1" spans="1:47" x14ac:dyDescent="0.25">
      <c r="A1" s="1" t="s">
        <v>19</v>
      </c>
    </row>
    <row r="2" spans="1:47" x14ac:dyDescent="0.25">
      <c r="A2" s="3"/>
    </row>
    <row r="3" spans="1:47" x14ac:dyDescent="0.25">
      <c r="A3" s="2" t="s">
        <v>1</v>
      </c>
    </row>
    <row r="4" spans="1:47" x14ac:dyDescent="0.25">
      <c r="A4" s="3"/>
      <c r="Z4" t="s">
        <v>40</v>
      </c>
      <c r="AL4" t="s">
        <v>39</v>
      </c>
    </row>
    <row r="5" spans="1:47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Z5" s="41"/>
      <c r="AA5" s="42">
        <v>2008</v>
      </c>
      <c r="AB5" s="41">
        <v>2009</v>
      </c>
      <c r="AC5" s="41">
        <v>2010</v>
      </c>
      <c r="AD5" s="41">
        <v>2011</v>
      </c>
      <c r="AE5" s="41">
        <v>2012</v>
      </c>
      <c r="AF5" s="41">
        <v>2013</v>
      </c>
      <c r="AG5" s="41">
        <v>2014</v>
      </c>
      <c r="AH5" s="41">
        <v>2015</v>
      </c>
      <c r="AI5" s="41">
        <v>2016</v>
      </c>
      <c r="AJ5" s="41">
        <v>2017</v>
      </c>
    </row>
    <row r="6" spans="1:47" x14ac:dyDescent="0.25">
      <c r="A6" s="4" t="s">
        <v>4</v>
      </c>
      <c r="B6" s="6">
        <v>0</v>
      </c>
      <c r="C6" s="7">
        <v>0.51075641014220996</v>
      </c>
      <c r="D6" s="7">
        <v>0.26024958399344178</v>
      </c>
      <c r="E6" s="7">
        <v>0.1199986115657256</v>
      </c>
      <c r="F6" s="7">
        <v>0.17246934829871438</v>
      </c>
      <c r="G6" s="7">
        <v>0.25932221116479032</v>
      </c>
      <c r="H6" s="7">
        <v>4.1976699902031997E-2</v>
      </c>
      <c r="I6" s="7">
        <v>5.0092779743548269E-2</v>
      </c>
      <c r="J6" s="7">
        <v>6.5321377570995473E-2</v>
      </c>
      <c r="K6" s="7">
        <v>7.7513632727128481E-2</v>
      </c>
      <c r="M6" s="18">
        <f>C6-B6</f>
        <v>0.51075641014220996</v>
      </c>
      <c r="N6" s="18">
        <f t="shared" ref="N6:U6" si="1">D6-C6</f>
        <v>-0.25050682614876818</v>
      </c>
      <c r="O6" s="18">
        <f t="shared" si="1"/>
        <v>-0.14025097242771617</v>
      </c>
      <c r="P6" s="18">
        <f t="shared" si="1"/>
        <v>5.2470736732988785E-2</v>
      </c>
      <c r="Q6" s="18">
        <f t="shared" si="1"/>
        <v>8.6852862866075936E-2</v>
      </c>
      <c r="R6" s="18">
        <f t="shared" si="1"/>
        <v>-0.21734551126275831</v>
      </c>
      <c r="S6" s="18">
        <f t="shared" si="1"/>
        <v>8.1160798415162716E-3</v>
      </c>
      <c r="T6" s="18">
        <f t="shared" si="1"/>
        <v>1.5228597827447204E-2</v>
      </c>
      <c r="U6" s="18">
        <f t="shared" si="1"/>
        <v>1.2192255156133008E-2</v>
      </c>
      <c r="W6" s="18">
        <f>ABS(SUM(M6:U6))</f>
        <v>7.7513632727128551E-2</v>
      </c>
      <c r="X6" s="21">
        <f>SUM(W6:W15)/10</f>
        <v>0.16707891550486331</v>
      </c>
      <c r="Z6" s="41" t="s">
        <v>28</v>
      </c>
      <c r="AA6" s="43">
        <v>-0.66367433985139612</v>
      </c>
      <c r="AB6" s="44">
        <v>-0.26387857617870109</v>
      </c>
      <c r="AC6" s="44">
        <v>-9.1664242623681377E-2</v>
      </c>
      <c r="AD6" s="44">
        <v>-0.14166557402399677</v>
      </c>
      <c r="AE6" s="44">
        <v>-0.22268426391848264</v>
      </c>
      <c r="AF6" s="44">
        <v>-0.25433331919633928</v>
      </c>
      <c r="AG6" s="44">
        <v>8.5596477703722113E-2</v>
      </c>
      <c r="AH6" s="45">
        <v>9.6014200325291142E-3</v>
      </c>
      <c r="AI6" s="44">
        <v>1.6990459547325396E-2</v>
      </c>
      <c r="AJ6" s="44">
        <v>4.6361880838029529E-2</v>
      </c>
      <c r="AL6" s="47">
        <f>AA6*B6</f>
        <v>0</v>
      </c>
      <c r="AM6" s="47">
        <f t="shared" ref="AM6:AU6" si="2">AB6*C6</f>
        <v>-0.13477767428247103</v>
      </c>
      <c r="AN6" s="47">
        <f t="shared" si="2"/>
        <v>-2.3855581009886991E-2</v>
      </c>
      <c r="AO6" s="47">
        <f t="shared" si="2"/>
        <v>-1.6999672189541133E-2</v>
      </c>
      <c r="AP6" s="47">
        <f t="shared" si="2"/>
        <v>-3.8406209874399619E-2</v>
      </c>
      <c r="AQ6" s="47">
        <f t="shared" si="2"/>
        <v>-6.5954278706875119E-2</v>
      </c>
      <c r="AR6" s="47">
        <f t="shared" si="2"/>
        <v>3.5930576572401158E-3</v>
      </c>
      <c r="AS6" s="47">
        <f t="shared" si="2"/>
        <v>4.8096181891477298E-4</v>
      </c>
      <c r="AT6" s="47">
        <f t="shared" si="2"/>
        <v>1.109840223195567E-3</v>
      </c>
      <c r="AU6" s="47">
        <f t="shared" si="2"/>
        <v>3.5936778038179167E-3</v>
      </c>
    </row>
    <row r="7" spans="1:47" x14ac:dyDescent="0.25">
      <c r="A7" s="4" t="s">
        <v>5</v>
      </c>
      <c r="B7" s="6">
        <v>0.94105591507061903</v>
      </c>
      <c r="C7" s="7">
        <v>3.8043170304744016E-2</v>
      </c>
      <c r="D7" s="7">
        <v>0.14628076000027232</v>
      </c>
      <c r="E7" s="7">
        <v>9.5635125720493291E-2</v>
      </c>
      <c r="F7" s="7">
        <v>8.1556089936764192E-2</v>
      </c>
      <c r="G7" s="7">
        <v>7.365585371947668E-2</v>
      </c>
      <c r="H7" s="7">
        <v>0.12805153868410588</v>
      </c>
      <c r="I7" s="7">
        <v>0.11078942775462453</v>
      </c>
      <c r="J7" s="7">
        <v>0.10462352128696446</v>
      </c>
      <c r="K7" s="7">
        <v>0.10566133754630255</v>
      </c>
      <c r="M7" s="18">
        <f t="shared" ref="M7:M63" si="3">C7-B7</f>
        <v>-0.90301274476587501</v>
      </c>
      <c r="N7" s="18">
        <f t="shared" ref="N7:N63" si="4">D7-C7</f>
        <v>0.1082375896955283</v>
      </c>
      <c r="O7" s="18">
        <f t="shared" ref="O7:O63" si="5">E7-D7</f>
        <v>-5.0645634279779028E-2</v>
      </c>
      <c r="P7" s="18">
        <f t="shared" ref="P7:P63" si="6">F7-E7</f>
        <v>-1.4079035783729099E-2</v>
      </c>
      <c r="Q7" s="18">
        <f t="shared" ref="Q7:Q63" si="7">G7-F7</f>
        <v>-7.9002362172875124E-3</v>
      </c>
      <c r="R7" s="18">
        <f t="shared" ref="R7:R63" si="8">H7-G7</f>
        <v>5.4395684964629196E-2</v>
      </c>
      <c r="S7" s="18">
        <f t="shared" ref="S7:S63" si="9">I7-H7</f>
        <v>-1.726211092948135E-2</v>
      </c>
      <c r="T7" s="18">
        <f t="shared" ref="T7:T63" si="10">J7-I7</f>
        <v>-6.1659064676600622E-3</v>
      </c>
      <c r="U7" s="18">
        <f t="shared" ref="U7:U63" si="11">K7-J7</f>
        <v>1.0378162593380896E-3</v>
      </c>
      <c r="W7" s="18">
        <f t="shared" ref="W7:W63" si="12">ABS(SUM(M7:U7))</f>
        <v>0.83539457752431645</v>
      </c>
      <c r="X7" s="20"/>
      <c r="Z7" s="41" t="s">
        <v>29</v>
      </c>
      <c r="AA7" s="43">
        <v>-1.1918263877767956</v>
      </c>
      <c r="AB7" s="44">
        <v>-0.75694417084163323</v>
      </c>
      <c r="AC7" s="44">
        <v>-9.4054289222240267E-2</v>
      </c>
      <c r="AD7" s="44">
        <v>-0.2332431984714054</v>
      </c>
      <c r="AE7" s="44">
        <v>-4.1341393126409689E-3</v>
      </c>
      <c r="AF7" s="44">
        <v>-3.7582583513478679E-2</v>
      </c>
      <c r="AG7" s="44">
        <v>-4.2516975151283325E-2</v>
      </c>
      <c r="AH7" s="45">
        <v>-7.6401837354857755E-2</v>
      </c>
      <c r="AI7" s="44">
        <v>-4.2168778754450069E-2</v>
      </c>
      <c r="AJ7" s="44">
        <v>-7.5725045420042034E-2</v>
      </c>
      <c r="AL7" s="47">
        <f t="shared" ref="AL7:AL15" si="13">AA7*B7</f>
        <v>-1.1215752719546028</v>
      </c>
      <c r="AM7" s="47">
        <f t="shared" ref="AM7:AM15" si="14">AB7*C7</f>
        <v>-2.8796556002511502E-2</v>
      </c>
      <c r="AN7" s="47">
        <f t="shared" ref="AN7:AN15" si="15">AC7*D7</f>
        <v>-1.3758332908714728E-2</v>
      </c>
      <c r="AO7" s="47">
        <f t="shared" ref="AO7:AO15" si="16">AD7*E7</f>
        <v>-2.2306242609262825E-2</v>
      </c>
      <c r="AP7" s="47">
        <f t="shared" ref="AP7:AP15" si="17">AE7*F7</f>
        <v>-3.3716423759285938E-4</v>
      </c>
      <c r="AQ7" s="47">
        <f t="shared" ref="AQ7:AQ15" si="18">AF7*G7</f>
        <v>-2.7681772736688013E-3</v>
      </c>
      <c r="AR7" s="47">
        <f t="shared" ref="AR7:AR15" si="19">AG7*H7</f>
        <v>-5.4443640883157247E-3</v>
      </c>
      <c r="AS7" s="47">
        <f t="shared" ref="AS7:AS15" si="20">AH7*I7</f>
        <v>-8.4645158399465868E-3</v>
      </c>
      <c r="AT7" s="47">
        <f t="shared" ref="AT7:AT15" si="21">AI7*J7</f>
        <v>-4.4118461216615017E-3</v>
      </c>
      <c r="AU7" s="47">
        <f t="shared" ref="AU7:AU15" si="22">AJ7*K7</f>
        <v>-8.0012095848361539E-3</v>
      </c>
    </row>
    <row r="8" spans="1:47" x14ac:dyDescent="0.25">
      <c r="A8" s="4" t="s">
        <v>6</v>
      </c>
      <c r="B8" s="6">
        <v>0</v>
      </c>
      <c r="C8" s="7">
        <v>1.3879957585691167E-3</v>
      </c>
      <c r="D8" s="7">
        <v>0.17953731898613073</v>
      </c>
      <c r="E8" s="7">
        <v>0.10297726417110126</v>
      </c>
      <c r="F8" s="7">
        <v>4.2794037030658635E-2</v>
      </c>
      <c r="G8" s="7">
        <v>8.3510959082789722E-3</v>
      </c>
      <c r="H8" s="7">
        <v>2.3292988672183313E-2</v>
      </c>
      <c r="I8" s="7">
        <v>3.7869944238021293E-2</v>
      </c>
      <c r="J8" s="7">
        <v>5.6019664555946168E-2</v>
      </c>
      <c r="K8" s="7">
        <v>8.6018887747745978E-2</v>
      </c>
      <c r="M8" s="18">
        <f t="shared" si="3"/>
        <v>1.3879957585691167E-3</v>
      </c>
      <c r="N8" s="18">
        <f t="shared" si="4"/>
        <v>0.17814932322756161</v>
      </c>
      <c r="O8" s="18">
        <f t="shared" si="5"/>
        <v>-7.6560054815029477E-2</v>
      </c>
      <c r="P8" s="18">
        <f t="shared" si="6"/>
        <v>-6.0183227140442622E-2</v>
      </c>
      <c r="Q8" s="18">
        <f t="shared" si="7"/>
        <v>-3.4442941122379667E-2</v>
      </c>
      <c r="R8" s="18">
        <f t="shared" si="8"/>
        <v>1.4941892763904341E-2</v>
      </c>
      <c r="S8" s="18">
        <f t="shared" si="9"/>
        <v>1.457695556583798E-2</v>
      </c>
      <c r="T8" s="18">
        <f t="shared" si="10"/>
        <v>1.8149720317924875E-2</v>
      </c>
      <c r="U8" s="18">
        <f t="shared" si="11"/>
        <v>2.9999223191799811E-2</v>
      </c>
      <c r="W8" s="18">
        <f t="shared" si="12"/>
        <v>8.6018887747745965E-2</v>
      </c>
      <c r="X8" s="20"/>
      <c r="Z8" s="41" t="s">
        <v>30</v>
      </c>
      <c r="AA8" s="43">
        <v>-0.15789006402433267</v>
      </c>
      <c r="AB8" s="44">
        <v>0.29003001072605722</v>
      </c>
      <c r="AC8" s="44">
        <v>0.22320537052454026</v>
      </c>
      <c r="AD8" s="44">
        <v>-5.894737637268354E-2</v>
      </c>
      <c r="AE8" s="44">
        <v>8.0033443196195514E-2</v>
      </c>
      <c r="AF8" s="44">
        <v>0.11850372025504534</v>
      </c>
      <c r="AG8" s="44">
        <v>6.0283811368684939</v>
      </c>
      <c r="AH8" s="45">
        <v>6.2017653671181057</v>
      </c>
      <c r="AI8" s="44">
        <v>6.3192299001939745</v>
      </c>
      <c r="AJ8" s="44">
        <v>6.1746909259778908</v>
      </c>
      <c r="AL8" s="47">
        <f t="shared" si="13"/>
        <v>0</v>
      </c>
      <c r="AM8" s="47">
        <f t="shared" si="14"/>
        <v>4.0256042474552287E-4</v>
      </c>
      <c r="AN8" s="47">
        <f t="shared" si="15"/>
        <v>4.0073693807281888E-2</v>
      </c>
      <c r="AO8" s="47">
        <f t="shared" si="16"/>
        <v>-6.0702395489231654E-3</v>
      </c>
      <c r="AP8" s="47">
        <f t="shared" si="17"/>
        <v>3.4249541318291054E-3</v>
      </c>
      <c r="AQ8" s="47">
        <f t="shared" si="18"/>
        <v>9.8963593333774519E-4</v>
      </c>
      <c r="AR8" s="47">
        <f t="shared" si="19"/>
        <v>0.14041901353268138</v>
      </c>
      <c r="AS8" s="47">
        <f t="shared" si="20"/>
        <v>0.23486050863005431</v>
      </c>
      <c r="AT8" s="47">
        <f t="shared" si="21"/>
        <v>0.35400113926077165</v>
      </c>
      <c r="AU8" s="47">
        <f t="shared" si="22"/>
        <v>0.53114004563871786</v>
      </c>
    </row>
    <row r="9" spans="1:47" x14ac:dyDescent="0.25">
      <c r="A9" s="4" t="s">
        <v>7</v>
      </c>
      <c r="B9" s="6">
        <v>5.8944084929380816E-2</v>
      </c>
      <c r="C9" s="7">
        <v>4.5058609777414577E-3</v>
      </c>
      <c r="D9" s="7">
        <v>1.0546704987580754E-2</v>
      </c>
      <c r="E9" s="7">
        <v>0.11817869025371953</v>
      </c>
      <c r="F9" s="7">
        <v>0.17365772726316187</v>
      </c>
      <c r="G9" s="7">
        <v>0.16468477832026088</v>
      </c>
      <c r="H9" s="7">
        <v>7.8631050988675261E-2</v>
      </c>
      <c r="I9" s="7">
        <v>4.8093784644477687E-2</v>
      </c>
      <c r="J9" s="7">
        <v>4.6862838198445167E-2</v>
      </c>
      <c r="K9" s="7">
        <v>6.5015694334791749E-2</v>
      </c>
      <c r="M9" s="18">
        <f t="shared" si="3"/>
        <v>-5.4438223951639358E-2</v>
      </c>
      <c r="N9" s="18">
        <f t="shared" si="4"/>
        <v>6.0408440098392961E-3</v>
      </c>
      <c r="O9" s="18">
        <f t="shared" si="5"/>
        <v>0.10763198526613878</v>
      </c>
      <c r="P9" s="18">
        <f t="shared" si="6"/>
        <v>5.5479037009442331E-2</v>
      </c>
      <c r="Q9" s="18">
        <f t="shared" si="7"/>
        <v>-8.9729489429009879E-3</v>
      </c>
      <c r="R9" s="18">
        <f t="shared" si="8"/>
        <v>-8.6053727331585617E-2</v>
      </c>
      <c r="S9" s="18">
        <f t="shared" si="9"/>
        <v>-3.0537266344197574E-2</v>
      </c>
      <c r="T9" s="18">
        <f t="shared" si="10"/>
        <v>-1.2309464460325201E-3</v>
      </c>
      <c r="U9" s="18">
        <f t="shared" si="11"/>
        <v>1.8152856136346582E-2</v>
      </c>
      <c r="W9" s="18">
        <f t="shared" si="12"/>
        <v>6.0716094054109326E-3</v>
      </c>
      <c r="X9" s="20"/>
      <c r="Z9" s="41" t="s">
        <v>31</v>
      </c>
      <c r="AA9" s="43">
        <v>-0.92049095114507673</v>
      </c>
      <c r="AB9" s="44">
        <v>-0.99505560441278462</v>
      </c>
      <c r="AC9" s="44">
        <v>-0.75488360306648494</v>
      </c>
      <c r="AD9" s="44">
        <v>-0.37250255733416804</v>
      </c>
      <c r="AE9" s="44">
        <v>-0.32724555965857943</v>
      </c>
      <c r="AF9" s="44">
        <v>-0.28141591629585971</v>
      </c>
      <c r="AG9" s="44">
        <v>-0.31986749921291041</v>
      </c>
      <c r="AH9" s="45">
        <v>0.81882587832712339</v>
      </c>
      <c r="AI9" s="44">
        <v>0.80183340369258704</v>
      </c>
      <c r="AJ9" s="44">
        <v>0.79659629737480564</v>
      </c>
      <c r="AL9" s="47">
        <f t="shared" si="13"/>
        <v>-5.4257496801021932E-2</v>
      </c>
      <c r="AM9" s="47">
        <f t="shared" si="14"/>
        <v>-4.4835822186065069E-3</v>
      </c>
      <c r="AN9" s="47">
        <f t="shared" si="15"/>
        <v>-7.9615346615042274E-3</v>
      </c>
      <c r="AO9" s="47">
        <f t="shared" si="16"/>
        <v>-4.4021864341913047E-2</v>
      </c>
      <c r="AP9" s="47">
        <f t="shared" si="17"/>
        <v>-5.6828720147270355E-2</v>
      </c>
      <c r="AQ9" s="47">
        <f t="shared" si="18"/>
        <v>-4.6344917790976749E-2</v>
      </c>
      <c r="AR9" s="47">
        <f t="shared" si="19"/>
        <v>-2.5151517640230402E-2</v>
      </c>
      <c r="AS9" s="47">
        <f t="shared" si="20"/>
        <v>3.9380435453589963E-2</v>
      </c>
      <c r="AT9" s="47">
        <f t="shared" si="21"/>
        <v>3.7576189059354274E-2</v>
      </c>
      <c r="AU9" s="47">
        <f t="shared" si="22"/>
        <v>5.1791261378347234E-2</v>
      </c>
    </row>
    <row r="10" spans="1:47" x14ac:dyDescent="0.25">
      <c r="A10" s="4" t="s">
        <v>8</v>
      </c>
      <c r="B10" s="6">
        <v>0</v>
      </c>
      <c r="C10" s="7">
        <v>0.10569889725618567</v>
      </c>
      <c r="D10" s="7">
        <v>8.4039211482107634E-2</v>
      </c>
      <c r="E10" s="7">
        <v>8.8127518837402136E-2</v>
      </c>
      <c r="F10" s="7">
        <v>7.8073138246257112E-2</v>
      </c>
      <c r="G10" s="7">
        <v>7.0627609692304638E-2</v>
      </c>
      <c r="H10" s="7">
        <v>9.7595330908406164E-2</v>
      </c>
      <c r="I10" s="7">
        <v>0.10137681272754026</v>
      </c>
      <c r="J10" s="7">
        <v>9.9146183697827642E-2</v>
      </c>
      <c r="K10" s="7">
        <v>9.5771717292485084E-2</v>
      </c>
      <c r="M10" s="18">
        <f t="shared" si="3"/>
        <v>0.10569889725618567</v>
      </c>
      <c r="N10" s="18">
        <f t="shared" si="4"/>
        <v>-2.1659685774078036E-2</v>
      </c>
      <c r="O10" s="18">
        <f t="shared" si="5"/>
        <v>4.0883073552945015E-3</v>
      </c>
      <c r="P10" s="18">
        <f t="shared" si="6"/>
        <v>-1.0054380591145023E-2</v>
      </c>
      <c r="Q10" s="18">
        <f t="shared" si="7"/>
        <v>-7.445528553952474E-3</v>
      </c>
      <c r="R10" s="18">
        <f t="shared" si="8"/>
        <v>2.6967721216101526E-2</v>
      </c>
      <c r="S10" s="18">
        <f t="shared" si="9"/>
        <v>3.7814818191340971E-3</v>
      </c>
      <c r="T10" s="18">
        <f t="shared" si="10"/>
        <v>-2.2306290297126191E-3</v>
      </c>
      <c r="U10" s="18">
        <f t="shared" si="11"/>
        <v>-3.3744664053425577E-3</v>
      </c>
      <c r="W10" s="18">
        <f t="shared" si="12"/>
        <v>9.5771717292485084E-2</v>
      </c>
      <c r="X10" s="20"/>
      <c r="Z10" s="41" t="s">
        <v>32</v>
      </c>
      <c r="AA10" s="36">
        <v>1.2512711928181879</v>
      </c>
      <c r="AB10" s="36">
        <v>0.13520433810803398</v>
      </c>
      <c r="AC10" s="36">
        <v>0.69152142342123657</v>
      </c>
      <c r="AD10" s="36">
        <v>0.67570107365179466</v>
      </c>
      <c r="AE10" s="36">
        <v>0.61182528018753179</v>
      </c>
      <c r="AF10" s="36">
        <v>0.58497164848981908</v>
      </c>
      <c r="AG10" s="36">
        <v>0.46348043541416528</v>
      </c>
      <c r="AH10" s="39">
        <v>0.44648936700249769</v>
      </c>
      <c r="AI10" s="36">
        <v>0.4419477160129649</v>
      </c>
      <c r="AJ10" s="36">
        <v>0.40366727886194836</v>
      </c>
      <c r="AL10" s="47">
        <f t="shared" si="13"/>
        <v>0</v>
      </c>
      <c r="AM10" s="47">
        <f t="shared" si="14"/>
        <v>1.4290949442271671E-2</v>
      </c>
      <c r="AN10" s="47">
        <f t="shared" si="15"/>
        <v>5.81149151473054E-2</v>
      </c>
      <c r="AO10" s="47">
        <f t="shared" si="16"/>
        <v>5.9547859096701385E-2</v>
      </c>
      <c r="AP10" s="47">
        <f t="shared" si="17"/>
        <v>4.776711968263616E-2</v>
      </c>
      <c r="AQ10" s="47">
        <f t="shared" si="18"/>
        <v>4.1315149270602966E-2</v>
      </c>
      <c r="AR10" s="47">
        <f t="shared" si="19"/>
        <v>4.5233526463817633E-2</v>
      </c>
      <c r="AS10" s="47">
        <f t="shared" si="20"/>
        <v>4.52636689434502E-2</v>
      </c>
      <c r="AT10" s="47">
        <f t="shared" si="21"/>
        <v>4.3817429436656778E-2</v>
      </c>
      <c r="AU10" s="47">
        <f t="shared" si="22"/>
        <v>3.8659908511393261E-2</v>
      </c>
    </row>
    <row r="11" spans="1:47" x14ac:dyDescent="0.25">
      <c r="A11" s="4" t="s">
        <v>9</v>
      </c>
      <c r="B11" s="6">
        <v>0</v>
      </c>
      <c r="C11" s="7">
        <v>1.1001135518394292E-3</v>
      </c>
      <c r="D11" s="7">
        <v>1.2978702062431111E-3</v>
      </c>
      <c r="E11" s="7">
        <v>5.0097498505317022E-2</v>
      </c>
      <c r="F11" s="7">
        <v>2.7629718834929817E-2</v>
      </c>
      <c r="G11" s="7">
        <v>3.1777011088565302E-2</v>
      </c>
      <c r="H11" s="7">
        <v>0.15048354490368601</v>
      </c>
      <c r="I11" s="7">
        <v>0.1401710965520645</v>
      </c>
      <c r="J11" s="7">
        <v>0.11603960042355171</v>
      </c>
      <c r="K11" s="7">
        <v>0.11149867079994503</v>
      </c>
      <c r="M11" s="18">
        <f t="shared" si="3"/>
        <v>1.1001135518394292E-3</v>
      </c>
      <c r="N11" s="18">
        <f t="shared" si="4"/>
        <v>1.9775665440368195E-4</v>
      </c>
      <c r="O11" s="18">
        <f t="shared" si="5"/>
        <v>4.8799628299073909E-2</v>
      </c>
      <c r="P11" s="18">
        <f t="shared" si="6"/>
        <v>-2.2467779670387204E-2</v>
      </c>
      <c r="Q11" s="18">
        <f t="shared" si="7"/>
        <v>4.1472922536354845E-3</v>
      </c>
      <c r="R11" s="18">
        <f t="shared" si="8"/>
        <v>0.11870653381512071</v>
      </c>
      <c r="S11" s="18">
        <f t="shared" si="9"/>
        <v>-1.0312448351621512E-2</v>
      </c>
      <c r="T11" s="18">
        <f t="shared" si="10"/>
        <v>-2.4131496128512786E-2</v>
      </c>
      <c r="U11" s="18">
        <f t="shared" si="11"/>
        <v>-4.5409296236066793E-3</v>
      </c>
      <c r="W11" s="18">
        <f t="shared" si="12"/>
        <v>0.11149867079994503</v>
      </c>
      <c r="X11" s="20"/>
      <c r="Z11" s="41" t="s">
        <v>33</v>
      </c>
      <c r="AA11" s="43">
        <v>0.70723594135658641</v>
      </c>
      <c r="AB11" s="44">
        <v>-1.724203077425682</v>
      </c>
      <c r="AC11" s="44">
        <v>-0.12373777971995414</v>
      </c>
      <c r="AD11" s="44">
        <v>8.3340722825509764E-2</v>
      </c>
      <c r="AE11" s="44">
        <v>6.8973205331364293E-2</v>
      </c>
      <c r="AF11" s="44">
        <v>-8.601793080173839E-2</v>
      </c>
      <c r="AG11" s="44">
        <v>-0.17195181236132481</v>
      </c>
      <c r="AH11" s="45">
        <v>-0.18415446806846208</v>
      </c>
      <c r="AI11" s="44">
        <v>-0.20820650466013141</v>
      </c>
      <c r="AJ11" s="44">
        <v>-0.24142265701538101</v>
      </c>
      <c r="AL11" s="47">
        <f t="shared" si="13"/>
        <v>0</v>
      </c>
      <c r="AM11" s="47">
        <f t="shared" si="14"/>
        <v>-1.8968191715992414E-3</v>
      </c>
      <c r="AN11" s="47">
        <f t="shared" si="15"/>
        <v>-1.6059557768520154E-4</v>
      </c>
      <c r="AO11" s="47">
        <f t="shared" si="16"/>
        <v>4.1751617371830153E-3</v>
      </c>
      <c r="AP11" s="47">
        <f t="shared" si="17"/>
        <v>1.9057102704494776E-3</v>
      </c>
      <c r="AQ11" s="47">
        <f t="shared" si="18"/>
        <v>-2.7333927409022838E-3</v>
      </c>
      <c r="AR11" s="47">
        <f t="shared" si="19"/>
        <v>-2.5875918276745614E-2</v>
      </c>
      <c r="AS11" s="47">
        <f t="shared" si="20"/>
        <v>-2.5813133724118479E-2</v>
      </c>
      <c r="AT11" s="47">
        <f t="shared" si="21"/>
        <v>-2.4160199606346005E-2</v>
      </c>
      <c r="AU11" s="47">
        <f t="shared" si="22"/>
        <v>-2.691830535820601E-2</v>
      </c>
    </row>
    <row r="12" spans="1:47" x14ac:dyDescent="0.25">
      <c r="A12" s="4" t="s">
        <v>10</v>
      </c>
      <c r="B12" s="6">
        <v>0</v>
      </c>
      <c r="C12" s="7">
        <v>5.1190375239969596E-2</v>
      </c>
      <c r="D12" s="7">
        <v>4.7102480376829826E-2</v>
      </c>
      <c r="E12" s="7">
        <v>9.0572262945397164E-2</v>
      </c>
      <c r="F12" s="7">
        <v>7.723801358740362E-2</v>
      </c>
      <c r="G12" s="7">
        <v>8.4356559933693953E-2</v>
      </c>
      <c r="H12" s="7">
        <v>0.10651459595818917</v>
      </c>
      <c r="I12" s="7">
        <v>0.11093195730128086</v>
      </c>
      <c r="J12" s="7">
        <v>0.10013105191377013</v>
      </c>
      <c r="K12" s="7">
        <v>9.9494819338474261E-2</v>
      </c>
      <c r="M12" s="18">
        <f t="shared" si="3"/>
        <v>5.1190375239969596E-2</v>
      </c>
      <c r="N12" s="18">
        <f t="shared" si="4"/>
        <v>-4.0878948631397696E-3</v>
      </c>
      <c r="O12" s="18">
        <f t="shared" si="5"/>
        <v>4.3469782568567338E-2</v>
      </c>
      <c r="P12" s="18">
        <f t="shared" si="6"/>
        <v>-1.3334249357993544E-2</v>
      </c>
      <c r="Q12" s="18">
        <f t="shared" si="7"/>
        <v>7.1185463462903331E-3</v>
      </c>
      <c r="R12" s="18">
        <f t="shared" si="8"/>
        <v>2.2158036024495217E-2</v>
      </c>
      <c r="S12" s="18">
        <f t="shared" si="9"/>
        <v>4.4173613430916886E-3</v>
      </c>
      <c r="T12" s="18">
        <f t="shared" si="10"/>
        <v>-1.0800905387510731E-2</v>
      </c>
      <c r="U12" s="18">
        <f t="shared" si="11"/>
        <v>-6.3623257529586696E-4</v>
      </c>
      <c r="W12" s="18">
        <f t="shared" si="12"/>
        <v>9.9494819338474261E-2</v>
      </c>
      <c r="X12" s="20"/>
      <c r="Z12" s="41" t="s">
        <v>34</v>
      </c>
      <c r="AA12" s="43">
        <v>3.0060461594891105E-2</v>
      </c>
      <c r="AB12" s="44">
        <v>-1.1844895262460367</v>
      </c>
      <c r="AC12" s="44">
        <v>-1.2577962094380386</v>
      </c>
      <c r="AD12" s="44">
        <v>-1.3972624527350788</v>
      </c>
      <c r="AE12" s="44">
        <v>-1.3080502467876955</v>
      </c>
      <c r="AF12" s="44">
        <v>-1.4181167321900345</v>
      </c>
      <c r="AG12" s="44">
        <v>-1.4460968007522748</v>
      </c>
      <c r="AH12" s="45">
        <v>-1.4126855201374169</v>
      </c>
      <c r="AI12" s="44">
        <v>-1.276251965262875</v>
      </c>
      <c r="AJ12" s="44">
        <v>-1.2337165600414535</v>
      </c>
      <c r="AL12" s="47">
        <f t="shared" si="13"/>
        <v>0</v>
      </c>
      <c r="AM12" s="47">
        <f t="shared" si="14"/>
        <v>-6.0634463316348433E-2</v>
      </c>
      <c r="AN12" s="47">
        <f t="shared" si="15"/>
        <v>-5.9245321273106152E-2</v>
      </c>
      <c r="AO12" s="47">
        <f t="shared" si="16"/>
        <v>-0.12655322227285212</v>
      </c>
      <c r="AP12" s="47">
        <f t="shared" si="17"/>
        <v>-0.10103120273439468</v>
      </c>
      <c r="AQ12" s="47">
        <f t="shared" si="18"/>
        <v>-0.11962744911196287</v>
      </c>
      <c r="AR12" s="47">
        <f t="shared" si="19"/>
        <v>-0.15403041644855853</v>
      </c>
      <c r="AS12" s="47">
        <f t="shared" si="20"/>
        <v>-0.15671196980002167</v>
      </c>
      <c r="AT12" s="47">
        <f t="shared" si="21"/>
        <v>-0.12779245178878809</v>
      </c>
      <c r="AU12" s="47">
        <f t="shared" si="22"/>
        <v>-0.12274840625620835</v>
      </c>
    </row>
    <row r="13" spans="1:47" x14ac:dyDescent="0.25">
      <c r="A13" s="4" t="s">
        <v>11</v>
      </c>
      <c r="B13" s="6">
        <v>0</v>
      </c>
      <c r="C13" s="7">
        <v>8.5700632408204341E-3</v>
      </c>
      <c r="D13" s="7">
        <v>7.5467479092013831E-2</v>
      </c>
      <c r="E13" s="7">
        <v>0.11840933479949238</v>
      </c>
      <c r="F13" s="7">
        <v>0.13689835204232215</v>
      </c>
      <c r="G13" s="7">
        <v>0.1328053953564638</v>
      </c>
      <c r="H13" s="7">
        <v>7.0033805495115314E-2</v>
      </c>
      <c r="I13" s="7">
        <v>8.6825066402898762E-2</v>
      </c>
      <c r="J13" s="7">
        <v>9.0040496271130602E-2</v>
      </c>
      <c r="K13" s="7">
        <v>7.895272263579789E-2</v>
      </c>
      <c r="M13" s="18">
        <f t="shared" si="3"/>
        <v>8.5700632408204341E-3</v>
      </c>
      <c r="N13" s="18">
        <f t="shared" si="4"/>
        <v>6.6897415851193395E-2</v>
      </c>
      <c r="O13" s="18">
        <f t="shared" si="5"/>
        <v>4.2941855707478549E-2</v>
      </c>
      <c r="P13" s="18">
        <f t="shared" si="6"/>
        <v>1.8489017242829767E-2</v>
      </c>
      <c r="Q13" s="18">
        <f t="shared" si="7"/>
        <v>-4.092956685858351E-3</v>
      </c>
      <c r="R13" s="18">
        <f t="shared" si="8"/>
        <v>-6.2771589861348481E-2</v>
      </c>
      <c r="S13" s="18">
        <f t="shared" si="9"/>
        <v>1.6791260907783448E-2</v>
      </c>
      <c r="T13" s="18">
        <f t="shared" si="10"/>
        <v>3.2154298682318394E-3</v>
      </c>
      <c r="U13" s="18">
        <f t="shared" si="11"/>
        <v>-1.1087773635332712E-2</v>
      </c>
      <c r="W13" s="18">
        <f t="shared" si="12"/>
        <v>7.895272263579789E-2</v>
      </c>
      <c r="X13" s="20"/>
      <c r="Z13" s="41" t="s">
        <v>35</v>
      </c>
      <c r="AA13" s="43">
        <v>-0.37860100241639222</v>
      </c>
      <c r="AB13" s="44">
        <v>-0.11193780862956414</v>
      </c>
      <c r="AC13" s="44">
        <v>0.25010937234372937</v>
      </c>
      <c r="AD13" s="44">
        <v>0.41045671805881567</v>
      </c>
      <c r="AE13" s="44">
        <v>0.6391278001166667</v>
      </c>
      <c r="AF13" s="44">
        <v>0.68231749804828623</v>
      </c>
      <c r="AG13" s="44">
        <v>0.60182455228608023</v>
      </c>
      <c r="AH13" s="45">
        <v>0.66702151903054441</v>
      </c>
      <c r="AI13" s="44">
        <v>0.70681736178703114</v>
      </c>
      <c r="AJ13" s="44">
        <v>0.7374160496997223</v>
      </c>
      <c r="AL13" s="47">
        <f t="shared" si="13"/>
        <v>0</v>
      </c>
      <c r="AM13" s="47">
        <f t="shared" si="14"/>
        <v>-9.5931409899422E-4</v>
      </c>
      <c r="AN13" s="47">
        <f t="shared" si="15"/>
        <v>1.8875123828067098E-2</v>
      </c>
      <c r="AO13" s="47">
        <f t="shared" si="16"/>
        <v>4.8601906949327152E-2</v>
      </c>
      <c r="AP13" s="47">
        <f t="shared" si="17"/>
        <v>8.7495542580406344E-2</v>
      </c>
      <c r="AQ13" s="47">
        <f t="shared" si="18"/>
        <v>9.0615445086935864E-2</v>
      </c>
      <c r="AR13" s="47">
        <f t="shared" si="19"/>
        <v>4.2148063636988198E-2</v>
      </c>
      <c r="AS13" s="47">
        <f t="shared" si="20"/>
        <v>5.7914187681989415E-2</v>
      </c>
      <c r="AT13" s="47">
        <f t="shared" si="21"/>
        <v>6.3642186028355544E-2</v>
      </c>
      <c r="AU13" s="47">
        <f t="shared" si="22"/>
        <v>5.8221004839127927E-2</v>
      </c>
    </row>
    <row r="14" spans="1:47" x14ac:dyDescent="0.25">
      <c r="A14" s="5" t="s">
        <v>12</v>
      </c>
      <c r="B14" s="6">
        <v>0</v>
      </c>
      <c r="C14" s="7">
        <v>4.2835554844510841E-2</v>
      </c>
      <c r="D14" s="7">
        <v>4.3464331931632343E-2</v>
      </c>
      <c r="E14" s="7">
        <v>0.10839963256851963</v>
      </c>
      <c r="F14" s="7">
        <v>6.9029892848863253E-2</v>
      </c>
      <c r="G14" s="7">
        <v>8.8598622344791527E-3</v>
      </c>
      <c r="H14" s="7">
        <v>0.20924593402812194</v>
      </c>
      <c r="I14" s="7">
        <v>0.22454692735223306</v>
      </c>
      <c r="J14" s="7">
        <v>0.22359347278576214</v>
      </c>
      <c r="K14" s="7">
        <v>0.18464050808719795</v>
      </c>
      <c r="M14" s="18">
        <f t="shared" si="3"/>
        <v>4.2835554844510841E-2</v>
      </c>
      <c r="N14" s="18">
        <f t="shared" si="4"/>
        <v>6.2877708712150149E-4</v>
      </c>
      <c r="O14" s="18">
        <f t="shared" si="5"/>
        <v>6.4935300636887294E-2</v>
      </c>
      <c r="P14" s="18">
        <f t="shared" si="6"/>
        <v>-3.9369739719656377E-2</v>
      </c>
      <c r="Q14" s="18">
        <f t="shared" si="7"/>
        <v>-6.0170030614384098E-2</v>
      </c>
      <c r="R14" s="18">
        <f t="shared" si="8"/>
        <v>0.20038607179364279</v>
      </c>
      <c r="S14" s="18">
        <f t="shared" si="9"/>
        <v>1.5300993324111112E-2</v>
      </c>
      <c r="T14" s="18">
        <f t="shared" si="10"/>
        <v>-9.534545664709182E-4</v>
      </c>
      <c r="U14" s="18">
        <f t="shared" si="11"/>
        <v>-3.8952964698564185E-2</v>
      </c>
      <c r="W14" s="18">
        <f t="shared" si="12"/>
        <v>0.18464050808719798</v>
      </c>
      <c r="X14" s="20"/>
      <c r="Z14" s="41" t="s">
        <v>36</v>
      </c>
      <c r="AA14" s="43">
        <v>0.90524170750629918</v>
      </c>
      <c r="AB14" s="44">
        <v>-0.69011847702216333</v>
      </c>
      <c r="AC14" s="44">
        <v>-0.49835074712009958</v>
      </c>
      <c r="AD14" s="44">
        <v>-0.65875744361950317</v>
      </c>
      <c r="AE14" s="44">
        <v>-0.45952207442387927</v>
      </c>
      <c r="AF14" s="44">
        <v>-0.50551603080799712</v>
      </c>
      <c r="AG14" s="44">
        <v>-0.23654425178854291</v>
      </c>
      <c r="AH14" s="45">
        <v>-0.29770915617233107</v>
      </c>
      <c r="AI14" s="44">
        <v>-0.25430071802139209</v>
      </c>
      <c r="AJ14" s="44">
        <v>-0.23889424806160761</v>
      </c>
      <c r="AL14" s="47">
        <f t="shared" si="13"/>
        <v>0</v>
      </c>
      <c r="AM14" s="47">
        <f t="shared" si="14"/>
        <v>-2.9561607871693173E-2</v>
      </c>
      <c r="AN14" s="47">
        <f t="shared" si="15"/>
        <v>-2.1660482291204979E-2</v>
      </c>
      <c r="AO14" s="47">
        <f t="shared" si="16"/>
        <v>-7.1409064840131431E-2</v>
      </c>
      <c r="AP14" s="47">
        <f t="shared" si="17"/>
        <v>-3.1720759559167748E-2</v>
      </c>
      <c r="AQ14" s="47">
        <f t="shared" si="18"/>
        <v>-4.4788023902795739E-3</v>
      </c>
      <c r="AR14" s="47">
        <f t="shared" si="19"/>
        <v>-4.9495922904476915E-2</v>
      </c>
      <c r="AS14" s="47">
        <f t="shared" si="20"/>
        <v>-6.6849676263123034E-2</v>
      </c>
      <c r="AT14" s="47">
        <f t="shared" si="21"/>
        <v>-5.6859980674315906E-2</v>
      </c>
      <c r="AU14" s="47">
        <f t="shared" si="22"/>
        <v>-4.4109555341204337E-2</v>
      </c>
    </row>
    <row r="15" spans="1:47" x14ac:dyDescent="0.25">
      <c r="A15" s="5" t="s">
        <v>13</v>
      </c>
      <c r="B15" s="6">
        <v>0</v>
      </c>
      <c r="C15" s="7">
        <v>0.23591155868340949</v>
      </c>
      <c r="D15" s="7">
        <v>0.15201425894374776</v>
      </c>
      <c r="E15" s="7">
        <v>0.10760406061734631</v>
      </c>
      <c r="F15" s="7">
        <v>0.14065368194626549</v>
      </c>
      <c r="G15" s="7">
        <v>0.16555962201884428</v>
      </c>
      <c r="H15" s="7">
        <v>9.4174510452755197E-2</v>
      </c>
      <c r="I15" s="7">
        <v>8.9302203283559964E-2</v>
      </c>
      <c r="J15" s="7">
        <v>9.8221793320137557E-2</v>
      </c>
      <c r="K15" s="7">
        <v>9.5432009490131142E-2</v>
      </c>
      <c r="M15" s="18">
        <f t="shared" si="3"/>
        <v>0.23591155868340949</v>
      </c>
      <c r="N15" s="18">
        <f t="shared" si="4"/>
        <v>-8.3897299739661729E-2</v>
      </c>
      <c r="O15" s="18">
        <f t="shared" si="5"/>
        <v>-4.4410198326401445E-2</v>
      </c>
      <c r="P15" s="18">
        <f t="shared" si="6"/>
        <v>3.3049621328919171E-2</v>
      </c>
      <c r="Q15" s="18">
        <f t="shared" si="7"/>
        <v>2.4905940072578792E-2</v>
      </c>
      <c r="R15" s="18">
        <f t="shared" si="8"/>
        <v>-7.1385111566089079E-2</v>
      </c>
      <c r="S15" s="18">
        <f t="shared" si="9"/>
        <v>-4.8723071691952335E-3</v>
      </c>
      <c r="T15" s="18">
        <f t="shared" si="10"/>
        <v>8.9195900365775932E-3</v>
      </c>
      <c r="U15" s="18">
        <f t="shared" si="11"/>
        <v>-2.7897838300064148E-3</v>
      </c>
      <c r="W15" s="18">
        <f t="shared" si="12"/>
        <v>9.5432009490131142E-2</v>
      </c>
      <c r="X15" s="20"/>
      <c r="Z15" s="40" t="s">
        <v>37</v>
      </c>
      <c r="AA15" s="46">
        <v>4.1797421037620034E-4</v>
      </c>
      <c r="AB15" s="46">
        <v>0.52608623730032067</v>
      </c>
      <c r="AC15" s="44">
        <v>0.3403255750835476</v>
      </c>
      <c r="AD15" s="44">
        <v>0.2846319429304352</v>
      </c>
      <c r="AE15" s="44">
        <v>0.22198862424667071</v>
      </c>
      <c r="AF15" s="44">
        <v>0.19820091259058847</v>
      </c>
      <c r="AG15" s="44">
        <v>0.20121664704829731</v>
      </c>
      <c r="AH15" s="45">
        <v>0.10233538761935589</v>
      </c>
      <c r="AI15" s="44">
        <v>0.12696173149604065</v>
      </c>
      <c r="AJ15" s="44">
        <v>0.10076154240448852</v>
      </c>
      <c r="AL15" s="47">
        <f t="shared" si="13"/>
        <v>0</v>
      </c>
      <c r="AM15" s="47">
        <f t="shared" si="14"/>
        <v>0.12410982424340869</v>
      </c>
      <c r="AN15" s="47">
        <f t="shared" si="15"/>
        <v>5.1734340095930274E-2</v>
      </c>
      <c r="AO15" s="47">
        <f t="shared" si="16"/>
        <v>3.0627552840719607E-2</v>
      </c>
      <c r="AP15" s="47">
        <f t="shared" si="17"/>
        <v>3.1223517350480259E-2</v>
      </c>
      <c r="AQ15" s="47">
        <f t="shared" si="18"/>
        <v>3.2814068172287825E-2</v>
      </c>
      <c r="AR15" s="47">
        <f t="shared" si="19"/>
        <v>1.8949479230718227E-2</v>
      </c>
      <c r="AS15" s="47">
        <f t="shared" si="20"/>
        <v>9.1387755882856251E-3</v>
      </c>
      <c r="AT15" s="47">
        <f t="shared" si="21"/>
        <v>1.2470408950570904E-2</v>
      </c>
      <c r="AU15" s="47">
        <f t="shared" si="22"/>
        <v>9.6158764709854006E-3</v>
      </c>
    </row>
    <row r="16" spans="1:47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13"/>
      <c r="M16" s="18"/>
      <c r="N16" s="18"/>
      <c r="O16" s="18"/>
      <c r="P16" s="18"/>
      <c r="Q16" s="18"/>
      <c r="R16" s="18"/>
      <c r="S16" s="18"/>
      <c r="T16" s="18"/>
      <c r="U16" s="18"/>
      <c r="W16" s="18"/>
      <c r="X16" s="20"/>
    </row>
    <row r="17" spans="1:47" x14ac:dyDescent="0.25">
      <c r="A17" s="5" t="s">
        <v>14</v>
      </c>
      <c r="B17" s="23">
        <v>0.30429446271294153</v>
      </c>
      <c r="C17" s="23">
        <v>0.29409465700556292</v>
      </c>
      <c r="D17" s="23">
        <v>0.31237163782107574</v>
      </c>
      <c r="E17" s="23">
        <v>0.17045676597047971</v>
      </c>
      <c r="F17" s="23">
        <v>0.13049292301185195</v>
      </c>
      <c r="G17" s="23">
        <v>0.22719174412406667</v>
      </c>
      <c r="H17" s="23">
        <v>0.15931799765443846</v>
      </c>
      <c r="I17" s="23">
        <v>0.19258540429883669</v>
      </c>
      <c r="J17" s="23">
        <v>0.28665034718116417</v>
      </c>
      <c r="K17" s="24">
        <v>0.29213835034119395</v>
      </c>
      <c r="L17" s="13"/>
      <c r="M17" s="18"/>
      <c r="N17" s="18"/>
      <c r="O17" s="18"/>
      <c r="P17" s="18"/>
      <c r="Q17" s="18"/>
      <c r="R17" s="18"/>
      <c r="S17" s="18"/>
      <c r="T17" s="18"/>
      <c r="U17" s="18"/>
      <c r="W17" s="18"/>
      <c r="X17" s="20"/>
    </row>
    <row r="18" spans="1:47" x14ac:dyDescent="0.25">
      <c r="A18" s="5" t="s">
        <v>15</v>
      </c>
      <c r="B18" s="12">
        <v>-3.6810356161796891E-2</v>
      </c>
      <c r="C18" s="12">
        <v>4.7469336131440911E-3</v>
      </c>
      <c r="D18" s="12">
        <v>7.7289396287567955E-3</v>
      </c>
      <c r="E18" s="12">
        <v>-5.7872033093665448E-3</v>
      </c>
      <c r="F18" s="12">
        <v>1.2449627857510632E-3</v>
      </c>
      <c r="G18" s="12">
        <v>4.0466500835967971E-2</v>
      </c>
      <c r="H18" s="12">
        <v>5.1114552598354075E-3</v>
      </c>
      <c r="I18" s="12">
        <v>-1.5991829643894603E-2</v>
      </c>
      <c r="J18" s="15">
        <v>1.4751552292154494E-2</v>
      </c>
      <c r="K18" s="12">
        <v>6.9998231052388615E-2</v>
      </c>
      <c r="L18" s="13"/>
      <c r="M18" s="49" t="s">
        <v>45</v>
      </c>
      <c r="N18" s="49" t="s">
        <v>43</v>
      </c>
      <c r="O18" s="50" t="s">
        <v>46</v>
      </c>
      <c r="P18" s="50" t="s">
        <v>44</v>
      </c>
      <c r="Q18" s="50" t="s">
        <v>26</v>
      </c>
      <c r="R18" s="50" t="s">
        <v>23</v>
      </c>
      <c r="S18" s="18"/>
      <c r="T18" s="18"/>
      <c r="U18" s="18"/>
      <c r="W18" s="18"/>
      <c r="X18" s="20"/>
    </row>
    <row r="19" spans="1:47" x14ac:dyDescent="0.25">
      <c r="A19" s="5" t="s">
        <v>27</v>
      </c>
      <c r="B19" s="18">
        <f>B18</f>
        <v>-3.6810356161796891E-2</v>
      </c>
      <c r="C19" s="18">
        <f>B19+C18</f>
        <v>-3.2063422548652798E-2</v>
      </c>
      <c r="D19" s="18">
        <f t="shared" ref="D19:K19" si="23">C19+D18</f>
        <v>-2.4334482919896004E-2</v>
      </c>
      <c r="E19" s="18">
        <f t="shared" si="23"/>
        <v>-3.0121686229262548E-2</v>
      </c>
      <c r="F19" s="18">
        <f t="shared" si="23"/>
        <v>-2.8876723443511484E-2</v>
      </c>
      <c r="G19" s="18">
        <f t="shared" si="23"/>
        <v>1.1589777392456486E-2</v>
      </c>
      <c r="H19" s="18">
        <f t="shared" si="23"/>
        <v>1.6701232652291894E-2</v>
      </c>
      <c r="I19" s="18">
        <f t="shared" si="23"/>
        <v>7.0940300839729062E-4</v>
      </c>
      <c r="J19" s="18">
        <f t="shared" si="23"/>
        <v>1.5460955300551785E-2</v>
      </c>
      <c r="K19" s="18">
        <f t="shared" si="23"/>
        <v>8.5459186352940406E-2</v>
      </c>
      <c r="L19" s="13"/>
      <c r="M19" s="18" t="s">
        <v>19</v>
      </c>
      <c r="N19" s="18">
        <f>AVERAGE(B18:K18)</f>
        <v>8.5459186352940409E-3</v>
      </c>
      <c r="O19" s="18">
        <f>AVERAGE(B17:K17)</f>
        <v>0.23695942901216119</v>
      </c>
      <c r="P19" s="47">
        <f>AVERAGE(B20:K20)</f>
        <v>-6.2288972719623734E-2</v>
      </c>
      <c r="Q19" s="35">
        <f>AVERAGE(B22:K22)</f>
        <v>3.1540029754456765E-2</v>
      </c>
      <c r="R19" s="18">
        <f>X6</f>
        <v>0.16707891550486331</v>
      </c>
      <c r="S19" s="18"/>
      <c r="T19" s="18"/>
      <c r="U19" s="18"/>
      <c r="W19" s="18"/>
      <c r="X19" s="20"/>
    </row>
    <row r="20" spans="1:47" x14ac:dyDescent="0.25">
      <c r="A20" s="3" t="s">
        <v>24</v>
      </c>
      <c r="B20" s="47">
        <f>SUM(AL6:AL15)</f>
        <v>-1.1758327687556247</v>
      </c>
      <c r="C20" s="47">
        <f t="shared" ref="C20:K20" si="24">SUM(AM6:AM15)</f>
        <v>-0.12230668285179822</v>
      </c>
      <c r="D20" s="47">
        <f t="shared" si="24"/>
        <v>4.2156225156482374E-2</v>
      </c>
      <c r="E20" s="47">
        <f t="shared" si="24"/>
        <v>-0.14440782517869258</v>
      </c>
      <c r="F20" s="47">
        <f t="shared" si="24"/>
        <v>-5.6507212537023899E-2</v>
      </c>
      <c r="G20" s="47">
        <f t="shared" si="24"/>
        <v>-7.6172719551500997E-2</v>
      </c>
      <c r="H20" s="47">
        <f t="shared" si="24"/>
        <v>-9.6549988368816383E-3</v>
      </c>
      <c r="I20" s="47">
        <f t="shared" si="24"/>
        <v>0.1291992424890745</v>
      </c>
      <c r="J20" s="47">
        <f t="shared" si="24"/>
        <v>0.29939271476779322</v>
      </c>
      <c r="K20" s="47">
        <f t="shared" si="24"/>
        <v>0.4912442981019346</v>
      </c>
      <c r="L20" s="13"/>
      <c r="M20" s="18"/>
      <c r="N20" s="18"/>
      <c r="O20" s="18"/>
      <c r="P20" s="18"/>
      <c r="Q20" s="18"/>
      <c r="R20" s="18"/>
      <c r="S20" s="18"/>
      <c r="T20" s="18"/>
      <c r="U20" s="18"/>
      <c r="W20" s="18"/>
      <c r="X20" s="20"/>
    </row>
    <row r="21" spans="1:47" x14ac:dyDescent="0.25">
      <c r="A21" s="3" t="s">
        <v>25</v>
      </c>
      <c r="B21" s="32">
        <f>B18/B17</f>
        <v>-0.12096952351223761</v>
      </c>
      <c r="C21" s="32">
        <f t="shared" ref="C21:K21" si="25">C18/C17</f>
        <v>1.6140835952195828E-2</v>
      </c>
      <c r="D21" s="32">
        <f t="shared" si="25"/>
        <v>2.4742770126857282E-2</v>
      </c>
      <c r="E21" s="32">
        <f t="shared" si="25"/>
        <v>-3.3951150465736234E-2</v>
      </c>
      <c r="F21" s="32">
        <f t="shared" si="25"/>
        <v>9.5404620956953366E-3</v>
      </c>
      <c r="G21" s="32">
        <f t="shared" si="25"/>
        <v>0.1781160710394023</v>
      </c>
      <c r="H21" s="32">
        <f t="shared" si="25"/>
        <v>3.20833511284907E-2</v>
      </c>
      <c r="I21" s="32">
        <f t="shared" si="25"/>
        <v>-8.3037599355556158E-2</v>
      </c>
      <c r="J21" s="32">
        <f t="shared" si="25"/>
        <v>5.1461832986483193E-2</v>
      </c>
      <c r="K21" s="32">
        <f t="shared" si="25"/>
        <v>0.23960644321649774</v>
      </c>
      <c r="L21" s="13"/>
      <c r="M21" s="18"/>
      <c r="N21" s="18"/>
      <c r="O21" s="18"/>
      <c r="P21" s="18"/>
      <c r="Q21" s="18"/>
      <c r="R21" s="18"/>
      <c r="S21" s="18"/>
      <c r="T21" s="18"/>
      <c r="U21" s="18"/>
      <c r="W21" s="18"/>
      <c r="X21" s="20"/>
    </row>
    <row r="22" spans="1:47" x14ac:dyDescent="0.25">
      <c r="A22" s="3" t="s">
        <v>26</v>
      </c>
      <c r="B22" s="32">
        <f>B21*SQRT(1+(B20/3)*B21)</f>
        <v>-0.12380409623887893</v>
      </c>
      <c r="C22" s="32">
        <f t="shared" ref="C22:K22" si="26">C21*SQRT(1+(C20/3)*C21)</f>
        <v>1.6135524387835404E-2</v>
      </c>
      <c r="D22" s="32">
        <f t="shared" si="26"/>
        <v>2.4747071126049118E-2</v>
      </c>
      <c r="E22" s="32">
        <f t="shared" si="26"/>
        <v>-3.3978881823753027E-2</v>
      </c>
      <c r="F22" s="32">
        <f t="shared" si="26"/>
        <v>9.5396048388395587E-3</v>
      </c>
      <c r="G22" s="32">
        <f t="shared" si="26"/>
        <v>0.17771284712027274</v>
      </c>
      <c r="H22" s="32">
        <f t="shared" si="26"/>
        <v>3.2081694704029551E-2</v>
      </c>
      <c r="I22" s="32">
        <f t="shared" si="26"/>
        <v>-8.2888989681232539E-2</v>
      </c>
      <c r="J22" s="32">
        <f t="shared" si="26"/>
        <v>5.1593811715614141E-2</v>
      </c>
      <c r="K22" s="32">
        <f t="shared" si="26"/>
        <v>0.24426171139579167</v>
      </c>
      <c r="L22" s="13"/>
      <c r="M22" s="18"/>
      <c r="N22" s="18"/>
      <c r="O22" s="18"/>
      <c r="P22" s="18"/>
      <c r="Q22" s="18"/>
      <c r="R22" s="18"/>
      <c r="S22" s="18"/>
      <c r="T22" s="18"/>
      <c r="U22" s="18"/>
      <c r="W22" s="18"/>
      <c r="X22" s="20"/>
    </row>
    <row r="23" spans="1:47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3"/>
      <c r="M23" s="18"/>
      <c r="N23" s="18"/>
      <c r="O23" s="18"/>
      <c r="P23" s="18"/>
      <c r="Q23" s="18"/>
      <c r="R23" s="18"/>
      <c r="S23" s="18"/>
      <c r="T23" s="18"/>
      <c r="U23" s="18"/>
      <c r="W23" s="18"/>
      <c r="X23" s="20"/>
    </row>
    <row r="24" spans="1:47" x14ac:dyDescent="0.25">
      <c r="A24" s="3"/>
      <c r="L24" s="14"/>
      <c r="M24" s="18"/>
      <c r="N24" s="18"/>
      <c r="O24" s="18"/>
      <c r="P24" s="18"/>
      <c r="Q24" s="18"/>
      <c r="R24" s="18"/>
      <c r="S24" s="18"/>
      <c r="T24" s="18"/>
      <c r="U24" s="18"/>
      <c r="W24" s="18"/>
      <c r="X24" s="20"/>
    </row>
    <row r="25" spans="1:47" x14ac:dyDescent="0.25">
      <c r="A25" s="3"/>
      <c r="L25" s="14"/>
      <c r="M25" s="18"/>
      <c r="N25" s="18"/>
      <c r="O25" s="18"/>
      <c r="P25" s="18"/>
      <c r="Q25" s="18"/>
      <c r="R25" s="18"/>
      <c r="S25" s="18"/>
      <c r="T25" s="18"/>
      <c r="U25" s="18"/>
      <c r="W25" s="18"/>
      <c r="X25" s="20"/>
    </row>
    <row r="26" spans="1:47" x14ac:dyDescent="0.25">
      <c r="A26" s="2" t="s">
        <v>2</v>
      </c>
      <c r="L26" s="14"/>
      <c r="M26" s="18"/>
      <c r="N26" s="18"/>
      <c r="O26" s="18"/>
      <c r="P26" s="18"/>
      <c r="Q26" s="18"/>
      <c r="R26" s="18"/>
      <c r="S26" s="18"/>
      <c r="T26" s="18"/>
      <c r="U26" s="18"/>
      <c r="W26" s="18"/>
      <c r="X26" s="20"/>
    </row>
    <row r="27" spans="1:47" x14ac:dyDescent="0.25">
      <c r="A27" s="3"/>
      <c r="L27" s="13"/>
      <c r="M27" s="18"/>
      <c r="N27" s="18"/>
      <c r="O27" s="18"/>
      <c r="P27" s="18"/>
      <c r="Q27" s="18"/>
      <c r="R27" s="18"/>
      <c r="S27" s="18"/>
      <c r="T27" s="18"/>
      <c r="U27" s="18"/>
      <c r="W27" s="18"/>
      <c r="X27" s="20"/>
    </row>
    <row r="28" spans="1:47" x14ac:dyDescent="0.25">
      <c r="A28" s="3"/>
      <c r="B28" s="3">
        <v>2008</v>
      </c>
      <c r="C28" s="3">
        <f t="shared" ref="C28:K28" si="27">B28+1</f>
        <v>2009</v>
      </c>
      <c r="D28" s="3">
        <f t="shared" si="27"/>
        <v>2010</v>
      </c>
      <c r="E28" s="3">
        <f t="shared" si="27"/>
        <v>2011</v>
      </c>
      <c r="F28" s="3">
        <f t="shared" si="27"/>
        <v>2012</v>
      </c>
      <c r="G28" s="3">
        <f t="shared" si="27"/>
        <v>2013</v>
      </c>
      <c r="H28" s="3">
        <f t="shared" si="27"/>
        <v>2014</v>
      </c>
      <c r="I28" s="3">
        <f t="shared" si="27"/>
        <v>2015</v>
      </c>
      <c r="J28" s="3">
        <f t="shared" si="27"/>
        <v>2016</v>
      </c>
      <c r="K28" s="3">
        <f t="shared" si="27"/>
        <v>2017</v>
      </c>
      <c r="L28" s="13"/>
      <c r="M28" s="18"/>
      <c r="N28" s="18"/>
      <c r="O28" s="18"/>
      <c r="P28" s="18"/>
      <c r="Q28" s="18"/>
      <c r="R28" s="18"/>
      <c r="S28" s="18"/>
      <c r="T28" s="18"/>
      <c r="U28" s="18"/>
      <c r="W28" s="18"/>
      <c r="X28" s="20"/>
      <c r="Z28" s="41"/>
      <c r="AA28" s="42">
        <v>2008</v>
      </c>
      <c r="AB28" s="41">
        <v>2009</v>
      </c>
      <c r="AC28" s="41">
        <v>2010</v>
      </c>
      <c r="AD28" s="41">
        <v>2011</v>
      </c>
      <c r="AE28" s="41">
        <v>2012</v>
      </c>
      <c r="AF28" s="41">
        <v>2013</v>
      </c>
      <c r="AG28" s="41">
        <v>2014</v>
      </c>
      <c r="AH28" s="41">
        <v>2015</v>
      </c>
      <c r="AI28" s="41">
        <v>2016</v>
      </c>
      <c r="AJ28" s="41">
        <v>2017</v>
      </c>
    </row>
    <row r="29" spans="1:47" x14ac:dyDescent="0.25">
      <c r="A29" s="4" t="s">
        <v>4</v>
      </c>
      <c r="B29" s="6">
        <v>0</v>
      </c>
      <c r="C29" s="7">
        <v>1</v>
      </c>
      <c r="D29" s="7">
        <v>1.0000000000000002</v>
      </c>
      <c r="E29" s="7">
        <v>1.0000000001332097</v>
      </c>
      <c r="F29" s="7">
        <v>2.2033547329004448E-7</v>
      </c>
      <c r="G29" s="7">
        <v>1.0000000122198798</v>
      </c>
      <c r="H29" s="7">
        <v>2.2801754004549355E-7</v>
      </c>
      <c r="I29" s="7">
        <v>0</v>
      </c>
      <c r="J29" s="7">
        <v>0</v>
      </c>
      <c r="K29" s="7">
        <v>0</v>
      </c>
      <c r="L29" s="14"/>
      <c r="M29" s="18">
        <f t="shared" si="3"/>
        <v>1</v>
      </c>
      <c r="N29" s="18">
        <f t="shared" si="4"/>
        <v>0</v>
      </c>
      <c r="O29" s="18">
        <f t="shared" si="5"/>
        <v>1.3320944347583463E-10</v>
      </c>
      <c r="P29" s="18">
        <f t="shared" si="6"/>
        <v>-0.99999977979773635</v>
      </c>
      <c r="Q29" s="18">
        <f t="shared" si="7"/>
        <v>0.99999979188440646</v>
      </c>
      <c r="R29" s="18">
        <f t="shared" si="8"/>
        <v>-0.9999997842023397</v>
      </c>
      <c r="S29" s="18">
        <f t="shared" si="9"/>
        <v>-2.2801754004549355E-7</v>
      </c>
      <c r="T29" s="18">
        <f t="shared" si="10"/>
        <v>0</v>
      </c>
      <c r="U29" s="18">
        <f t="shared" si="11"/>
        <v>0</v>
      </c>
      <c r="W29" s="18">
        <f t="shared" si="12"/>
        <v>1.9602584389796774E-16</v>
      </c>
      <c r="X29" s="21">
        <f t="shared" ref="X29:X54" si="28">SUM(W29:W38)/10</f>
        <v>0.2</v>
      </c>
      <c r="Z29" s="41" t="s">
        <v>28</v>
      </c>
      <c r="AA29" s="43">
        <v>-0.66367433985139612</v>
      </c>
      <c r="AB29" s="44">
        <v>-0.26387857617870109</v>
      </c>
      <c r="AC29" s="44">
        <v>-9.1664242623681377E-2</v>
      </c>
      <c r="AD29" s="44">
        <v>-0.14166557402399677</v>
      </c>
      <c r="AE29" s="44">
        <v>-0.22268426391848264</v>
      </c>
      <c r="AF29" s="44">
        <v>-0.25433331919633928</v>
      </c>
      <c r="AG29" s="44">
        <v>8.5596477703722113E-2</v>
      </c>
      <c r="AH29" s="45">
        <v>9.6014200325291142E-3</v>
      </c>
      <c r="AI29" s="44">
        <v>1.6990459547325396E-2</v>
      </c>
      <c r="AJ29" s="44">
        <v>4.6361880838029529E-2</v>
      </c>
      <c r="AL29" s="47">
        <f>AA29*B29</f>
        <v>0</v>
      </c>
      <c r="AM29" s="47">
        <f t="shared" ref="AM29:AU29" si="29">AB29*C29</f>
        <v>-0.26387857617870109</v>
      </c>
      <c r="AN29" s="47">
        <f t="shared" si="29"/>
        <v>-9.1664242623681391E-2</v>
      </c>
      <c r="AO29" s="47">
        <f t="shared" si="29"/>
        <v>-0.14166557404286798</v>
      </c>
      <c r="AP29" s="47">
        <f t="shared" si="29"/>
        <v>-4.9065242684724051E-8</v>
      </c>
      <c r="AQ29" s="47">
        <f t="shared" si="29"/>
        <v>-0.25433332230426187</v>
      </c>
      <c r="AR29" s="47">
        <f t="shared" si="29"/>
        <v>1.9517498282561653E-8</v>
      </c>
      <c r="AS29" s="47">
        <f t="shared" si="29"/>
        <v>0</v>
      </c>
      <c r="AT29" s="47">
        <f t="shared" si="29"/>
        <v>0</v>
      </c>
      <c r="AU29" s="47">
        <f t="shared" si="29"/>
        <v>0</v>
      </c>
    </row>
    <row r="30" spans="1:47" x14ac:dyDescent="0.25">
      <c r="A30" s="4" t="s">
        <v>5</v>
      </c>
      <c r="B30" s="6">
        <v>1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25"/>
      <c r="M30" s="18">
        <f t="shared" si="3"/>
        <v>-1</v>
      </c>
      <c r="N30" s="18">
        <f t="shared" si="4"/>
        <v>0</v>
      </c>
      <c r="O30" s="18">
        <f t="shared" si="5"/>
        <v>0</v>
      </c>
      <c r="P30" s="18">
        <f t="shared" si="6"/>
        <v>0</v>
      </c>
      <c r="Q30" s="18">
        <f t="shared" si="7"/>
        <v>0</v>
      </c>
      <c r="R30" s="18">
        <f t="shared" si="8"/>
        <v>0</v>
      </c>
      <c r="S30" s="18">
        <f t="shared" si="9"/>
        <v>0</v>
      </c>
      <c r="T30" s="18">
        <f t="shared" si="10"/>
        <v>0</v>
      </c>
      <c r="U30" s="18">
        <f t="shared" si="11"/>
        <v>0</v>
      </c>
      <c r="W30" s="18">
        <f t="shared" si="12"/>
        <v>1</v>
      </c>
      <c r="X30" s="20"/>
      <c r="Z30" s="41" t="s">
        <v>29</v>
      </c>
      <c r="AA30" s="43">
        <v>-1.1918263877767956</v>
      </c>
      <c r="AB30" s="44">
        <v>-0.75694417084163323</v>
      </c>
      <c r="AC30" s="44">
        <v>-9.4054289222240267E-2</v>
      </c>
      <c r="AD30" s="44">
        <v>-0.2332431984714054</v>
      </c>
      <c r="AE30" s="44">
        <v>-4.1341393126409689E-3</v>
      </c>
      <c r="AF30" s="44">
        <v>-3.7582583513478679E-2</v>
      </c>
      <c r="AG30" s="44">
        <v>-4.2516975151283325E-2</v>
      </c>
      <c r="AH30" s="45">
        <v>-7.6401837354857755E-2</v>
      </c>
      <c r="AI30" s="44">
        <v>-4.2168778754450069E-2</v>
      </c>
      <c r="AJ30" s="44">
        <v>-7.5725045420042034E-2</v>
      </c>
      <c r="AL30" s="47">
        <f t="shared" ref="AL30:AL38" si="30">AA30*B30</f>
        <v>-1.1918263877767956</v>
      </c>
      <c r="AM30" s="47">
        <f t="shared" ref="AM30:AM38" si="31">AB30*C30</f>
        <v>0</v>
      </c>
      <c r="AN30" s="47">
        <f t="shared" ref="AN30:AN38" si="32">AC30*D30</f>
        <v>0</v>
      </c>
      <c r="AO30" s="47">
        <f t="shared" ref="AO30:AO38" si="33">AD30*E30</f>
        <v>0</v>
      </c>
      <c r="AP30" s="47">
        <f t="shared" ref="AP30:AP38" si="34">AE30*F30</f>
        <v>0</v>
      </c>
      <c r="AQ30" s="47">
        <f t="shared" ref="AQ30:AQ38" si="35">AF30*G30</f>
        <v>0</v>
      </c>
      <c r="AR30" s="47">
        <f t="shared" ref="AR30:AR38" si="36">AG30*H30</f>
        <v>0</v>
      </c>
      <c r="AS30" s="47">
        <f t="shared" ref="AS30:AS38" si="37">AH30*I30</f>
        <v>0</v>
      </c>
      <c r="AT30" s="47">
        <f t="shared" ref="AT30:AT38" si="38">AI30*J30</f>
        <v>0</v>
      </c>
      <c r="AU30" s="47">
        <f t="shared" ref="AU30:AU38" si="39">AJ30*K30</f>
        <v>0</v>
      </c>
    </row>
    <row r="31" spans="1:47" x14ac:dyDescent="0.25">
      <c r="A31" s="4" t="s">
        <v>6</v>
      </c>
      <c r="B31" s="6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1</v>
      </c>
      <c r="I31" s="7">
        <v>1</v>
      </c>
      <c r="J31" s="7">
        <v>0</v>
      </c>
      <c r="K31" s="7">
        <v>0</v>
      </c>
      <c r="L31" s="25"/>
      <c r="M31" s="18">
        <f t="shared" si="3"/>
        <v>0</v>
      </c>
      <c r="N31" s="18">
        <f t="shared" si="4"/>
        <v>0</v>
      </c>
      <c r="O31" s="18">
        <f t="shared" si="5"/>
        <v>0</v>
      </c>
      <c r="P31" s="18">
        <f t="shared" si="6"/>
        <v>0</v>
      </c>
      <c r="Q31" s="18">
        <f t="shared" si="7"/>
        <v>0</v>
      </c>
      <c r="R31" s="18">
        <f t="shared" si="8"/>
        <v>1</v>
      </c>
      <c r="S31" s="18">
        <f t="shared" si="9"/>
        <v>0</v>
      </c>
      <c r="T31" s="18">
        <f t="shared" si="10"/>
        <v>-1</v>
      </c>
      <c r="U31" s="18">
        <f t="shared" si="11"/>
        <v>0</v>
      </c>
      <c r="W31" s="18">
        <f t="shared" si="12"/>
        <v>0</v>
      </c>
      <c r="X31" s="20"/>
      <c r="Z31" s="41" t="s">
        <v>30</v>
      </c>
      <c r="AA31" s="43">
        <v>-0.15789006402433267</v>
      </c>
      <c r="AB31" s="44">
        <v>0.29003001072605722</v>
      </c>
      <c r="AC31" s="44">
        <v>0.22320537052454026</v>
      </c>
      <c r="AD31" s="44">
        <v>-5.894737637268354E-2</v>
      </c>
      <c r="AE31" s="44">
        <v>8.0033443196195514E-2</v>
      </c>
      <c r="AF31" s="44">
        <v>0.11850372025504534</v>
      </c>
      <c r="AG31" s="44">
        <v>6.0283811368684939</v>
      </c>
      <c r="AH31" s="45">
        <v>6.2017653671181057</v>
      </c>
      <c r="AI31" s="44">
        <v>6.3192299001939745</v>
      </c>
      <c r="AJ31" s="44">
        <v>6.1746909259778908</v>
      </c>
      <c r="AL31" s="47">
        <f t="shared" si="30"/>
        <v>0</v>
      </c>
      <c r="AM31" s="47">
        <f t="shared" si="31"/>
        <v>0</v>
      </c>
      <c r="AN31" s="47">
        <f t="shared" si="32"/>
        <v>0</v>
      </c>
      <c r="AO31" s="47">
        <f t="shared" si="33"/>
        <v>0</v>
      </c>
      <c r="AP31" s="47">
        <f t="shared" si="34"/>
        <v>0</v>
      </c>
      <c r="AQ31" s="47">
        <f t="shared" si="35"/>
        <v>0</v>
      </c>
      <c r="AR31" s="47">
        <f t="shared" si="36"/>
        <v>6.0283811368684939</v>
      </c>
      <c r="AS31" s="47">
        <f t="shared" si="37"/>
        <v>6.2017653671181057</v>
      </c>
      <c r="AT31" s="47">
        <f t="shared" si="38"/>
        <v>0</v>
      </c>
      <c r="AU31" s="47">
        <f t="shared" si="39"/>
        <v>0</v>
      </c>
    </row>
    <row r="32" spans="1:47" x14ac:dyDescent="0.25">
      <c r="A32" s="4" t="s">
        <v>7</v>
      </c>
      <c r="B32" s="6">
        <v>0</v>
      </c>
      <c r="C32" s="7">
        <v>0</v>
      </c>
      <c r="D32" s="7">
        <v>0</v>
      </c>
      <c r="E32" s="7">
        <v>0</v>
      </c>
      <c r="F32" s="7">
        <v>1</v>
      </c>
      <c r="G32" s="7">
        <v>0</v>
      </c>
      <c r="H32" s="7">
        <v>-2.280175398735194E-7</v>
      </c>
      <c r="I32" s="7">
        <v>-1.5001070283153855E-8</v>
      </c>
      <c r="J32" s="7">
        <v>0.99999995623808091</v>
      </c>
      <c r="K32" s="7">
        <v>1</v>
      </c>
      <c r="L32" s="25"/>
      <c r="M32" s="18">
        <f t="shared" si="3"/>
        <v>0</v>
      </c>
      <c r="N32" s="18">
        <f t="shared" si="4"/>
        <v>0</v>
      </c>
      <c r="O32" s="18">
        <f t="shared" si="5"/>
        <v>0</v>
      </c>
      <c r="P32" s="18">
        <f t="shared" si="6"/>
        <v>1</v>
      </c>
      <c r="Q32" s="18">
        <f t="shared" si="7"/>
        <v>-1</v>
      </c>
      <c r="R32" s="18">
        <f t="shared" si="8"/>
        <v>-2.280175398735194E-7</v>
      </c>
      <c r="S32" s="18">
        <f t="shared" si="9"/>
        <v>2.1301646959036554E-7</v>
      </c>
      <c r="T32" s="18">
        <f t="shared" si="10"/>
        <v>0.99999997123915119</v>
      </c>
      <c r="U32" s="18">
        <f t="shared" si="11"/>
        <v>4.3761919088503021E-8</v>
      </c>
      <c r="W32" s="18">
        <f t="shared" si="12"/>
        <v>1</v>
      </c>
      <c r="X32" s="20"/>
      <c r="Z32" s="41" t="s">
        <v>31</v>
      </c>
      <c r="AA32" s="43">
        <v>-0.92049095114507673</v>
      </c>
      <c r="AB32" s="44">
        <v>-0.99505560441278462</v>
      </c>
      <c r="AC32" s="44">
        <v>-0.75488360306648494</v>
      </c>
      <c r="AD32" s="44">
        <v>-0.37250255733416804</v>
      </c>
      <c r="AE32" s="44">
        <v>-0.32724555965857943</v>
      </c>
      <c r="AF32" s="44">
        <v>-0.28141591629585971</v>
      </c>
      <c r="AG32" s="44">
        <v>-0.31986749921291041</v>
      </c>
      <c r="AH32" s="45">
        <v>0.81882587832712339</v>
      </c>
      <c r="AI32" s="44">
        <v>0.80183340369258704</v>
      </c>
      <c r="AJ32" s="44">
        <v>0.79659629737480564</v>
      </c>
      <c r="AL32" s="47">
        <f t="shared" si="30"/>
        <v>0</v>
      </c>
      <c r="AM32" s="47">
        <f t="shared" si="31"/>
        <v>0</v>
      </c>
      <c r="AN32" s="47">
        <f t="shared" si="32"/>
        <v>0</v>
      </c>
      <c r="AO32" s="47">
        <f t="shared" si="33"/>
        <v>0</v>
      </c>
      <c r="AP32" s="47">
        <f t="shared" si="34"/>
        <v>-0.32724555965857943</v>
      </c>
      <c r="AQ32" s="47">
        <f t="shared" si="35"/>
        <v>0</v>
      </c>
      <c r="AR32" s="47">
        <f t="shared" si="36"/>
        <v>7.2935400256022729E-8</v>
      </c>
      <c r="AS32" s="47">
        <f t="shared" si="37"/>
        <v>-1.2283264550450366E-8</v>
      </c>
      <c r="AT32" s="47">
        <f t="shared" si="38"/>
        <v>0.80183336860281851</v>
      </c>
      <c r="AU32" s="47">
        <f t="shared" si="39"/>
        <v>0.79659629737480564</v>
      </c>
    </row>
    <row r="33" spans="1:47" x14ac:dyDescent="0.25">
      <c r="A33" s="4" t="s">
        <v>8</v>
      </c>
      <c r="B33" s="6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14"/>
      <c r="M33" s="18">
        <f t="shared" si="3"/>
        <v>0</v>
      </c>
      <c r="N33" s="18">
        <f t="shared" si="4"/>
        <v>0</v>
      </c>
      <c r="O33" s="18">
        <f t="shared" si="5"/>
        <v>0</v>
      </c>
      <c r="P33" s="18">
        <f t="shared" si="6"/>
        <v>0</v>
      </c>
      <c r="Q33" s="18">
        <f t="shared" si="7"/>
        <v>0</v>
      </c>
      <c r="R33" s="18">
        <f t="shared" si="8"/>
        <v>0</v>
      </c>
      <c r="S33" s="18">
        <f t="shared" si="9"/>
        <v>0</v>
      </c>
      <c r="T33" s="18">
        <f t="shared" si="10"/>
        <v>0</v>
      </c>
      <c r="U33" s="18">
        <f t="shared" si="11"/>
        <v>0</v>
      </c>
      <c r="W33" s="18">
        <f t="shared" si="12"/>
        <v>0</v>
      </c>
      <c r="X33" s="20"/>
      <c r="Z33" s="41" t="s">
        <v>32</v>
      </c>
      <c r="AA33" s="36">
        <v>1.2512711928181879</v>
      </c>
      <c r="AB33" s="36">
        <v>0.13520433810803398</v>
      </c>
      <c r="AC33" s="36">
        <v>0.69152142342123657</v>
      </c>
      <c r="AD33" s="36">
        <v>0.67570107365179466</v>
      </c>
      <c r="AE33" s="36">
        <v>0.61182528018753179</v>
      </c>
      <c r="AF33" s="36">
        <v>0.58497164848981908</v>
      </c>
      <c r="AG33" s="36">
        <v>0.46348043541416528</v>
      </c>
      <c r="AH33" s="39">
        <v>0.44648936700249769</v>
      </c>
      <c r="AI33" s="36">
        <v>0.4419477160129649</v>
      </c>
      <c r="AJ33" s="36">
        <v>0.40366727886194836</v>
      </c>
      <c r="AL33" s="47">
        <f t="shared" si="30"/>
        <v>0</v>
      </c>
      <c r="AM33" s="47">
        <f t="shared" si="31"/>
        <v>0</v>
      </c>
      <c r="AN33" s="47">
        <f t="shared" si="32"/>
        <v>0</v>
      </c>
      <c r="AO33" s="47">
        <f t="shared" si="33"/>
        <v>0</v>
      </c>
      <c r="AP33" s="47">
        <f t="shared" si="34"/>
        <v>0</v>
      </c>
      <c r="AQ33" s="47">
        <f t="shared" si="35"/>
        <v>0</v>
      </c>
      <c r="AR33" s="47">
        <f t="shared" si="36"/>
        <v>0</v>
      </c>
      <c r="AS33" s="47">
        <f t="shared" si="37"/>
        <v>0</v>
      </c>
      <c r="AT33" s="47">
        <f t="shared" si="38"/>
        <v>0</v>
      </c>
      <c r="AU33" s="47">
        <f t="shared" si="39"/>
        <v>0</v>
      </c>
    </row>
    <row r="34" spans="1:47" x14ac:dyDescent="0.25">
      <c r="A34" s="4" t="s">
        <v>9</v>
      </c>
      <c r="B34" s="6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14"/>
      <c r="M34" s="18">
        <f t="shared" si="3"/>
        <v>0</v>
      </c>
      <c r="N34" s="18">
        <f t="shared" si="4"/>
        <v>0</v>
      </c>
      <c r="O34" s="18">
        <f t="shared" si="5"/>
        <v>0</v>
      </c>
      <c r="P34" s="18">
        <f t="shared" si="6"/>
        <v>0</v>
      </c>
      <c r="Q34" s="18">
        <f t="shared" si="7"/>
        <v>0</v>
      </c>
      <c r="R34" s="18">
        <f t="shared" si="8"/>
        <v>0</v>
      </c>
      <c r="S34" s="18">
        <f t="shared" si="9"/>
        <v>0</v>
      </c>
      <c r="T34" s="18">
        <f t="shared" si="10"/>
        <v>0</v>
      </c>
      <c r="U34" s="18">
        <f t="shared" si="11"/>
        <v>0</v>
      </c>
      <c r="W34" s="18">
        <f t="shared" si="12"/>
        <v>0</v>
      </c>
      <c r="X34" s="20"/>
      <c r="Z34" s="41" t="s">
        <v>33</v>
      </c>
      <c r="AA34" s="43">
        <v>0.70723594135658641</v>
      </c>
      <c r="AB34" s="44">
        <v>-1.724203077425682</v>
      </c>
      <c r="AC34" s="44">
        <v>-0.12373777971995414</v>
      </c>
      <c r="AD34" s="44">
        <v>8.3340722825509764E-2</v>
      </c>
      <c r="AE34" s="44">
        <v>6.8973205331364293E-2</v>
      </c>
      <c r="AF34" s="44">
        <v>-8.601793080173839E-2</v>
      </c>
      <c r="AG34" s="44">
        <v>-0.17195181236132481</v>
      </c>
      <c r="AH34" s="45">
        <v>-0.18415446806846208</v>
      </c>
      <c r="AI34" s="44">
        <v>-0.20820650466013141</v>
      </c>
      <c r="AJ34" s="44">
        <v>-0.24142265701538101</v>
      </c>
      <c r="AL34" s="47">
        <f t="shared" si="30"/>
        <v>0</v>
      </c>
      <c r="AM34" s="47">
        <f t="shared" si="31"/>
        <v>0</v>
      </c>
      <c r="AN34" s="47">
        <f t="shared" si="32"/>
        <v>0</v>
      </c>
      <c r="AO34" s="47">
        <f t="shared" si="33"/>
        <v>0</v>
      </c>
      <c r="AP34" s="47">
        <f t="shared" si="34"/>
        <v>0</v>
      </c>
      <c r="AQ34" s="47">
        <f t="shared" si="35"/>
        <v>0</v>
      </c>
      <c r="AR34" s="47">
        <f t="shared" si="36"/>
        <v>0</v>
      </c>
      <c r="AS34" s="47">
        <f t="shared" si="37"/>
        <v>0</v>
      </c>
      <c r="AT34" s="47">
        <f t="shared" si="38"/>
        <v>0</v>
      </c>
      <c r="AU34" s="47">
        <f t="shared" si="39"/>
        <v>0</v>
      </c>
    </row>
    <row r="35" spans="1:47" x14ac:dyDescent="0.25">
      <c r="A35" s="4" t="s">
        <v>10</v>
      </c>
      <c r="B35" s="6">
        <v>0</v>
      </c>
      <c r="C35" s="7">
        <v>0</v>
      </c>
      <c r="D35" s="7">
        <v>0</v>
      </c>
      <c r="E35" s="7">
        <v>0</v>
      </c>
      <c r="F35" s="7">
        <v>-2.2033547575784244E-7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14"/>
      <c r="M35" s="18">
        <f t="shared" si="3"/>
        <v>0</v>
      </c>
      <c r="N35" s="18">
        <f t="shared" si="4"/>
        <v>0</v>
      </c>
      <c r="O35" s="18">
        <f t="shared" si="5"/>
        <v>0</v>
      </c>
      <c r="P35" s="18">
        <f t="shared" si="6"/>
        <v>-2.2033547575784244E-7</v>
      </c>
      <c r="Q35" s="18">
        <f t="shared" si="7"/>
        <v>2.2033547575784244E-7</v>
      </c>
      <c r="R35" s="18">
        <f t="shared" si="8"/>
        <v>0</v>
      </c>
      <c r="S35" s="18">
        <f t="shared" si="9"/>
        <v>0</v>
      </c>
      <c r="T35" s="18">
        <f t="shared" si="10"/>
        <v>0</v>
      </c>
      <c r="U35" s="18">
        <f t="shared" si="11"/>
        <v>0</v>
      </c>
      <c r="W35" s="18">
        <f t="shared" si="12"/>
        <v>0</v>
      </c>
      <c r="X35" s="20"/>
      <c r="Z35" s="41" t="s">
        <v>34</v>
      </c>
      <c r="AA35" s="43">
        <v>3.0060461594891105E-2</v>
      </c>
      <c r="AB35" s="44">
        <v>-1.1844895262460367</v>
      </c>
      <c r="AC35" s="44">
        <v>-1.2577962094380386</v>
      </c>
      <c r="AD35" s="44">
        <v>-1.3972624527350788</v>
      </c>
      <c r="AE35" s="44">
        <v>-1.3080502467876955</v>
      </c>
      <c r="AF35" s="44">
        <v>-1.4181167321900345</v>
      </c>
      <c r="AG35" s="44">
        <v>-1.4460968007522748</v>
      </c>
      <c r="AH35" s="45">
        <v>-1.4126855201374169</v>
      </c>
      <c r="AI35" s="44">
        <v>-1.276251965262875</v>
      </c>
      <c r="AJ35" s="44">
        <v>-1.2337165600414535</v>
      </c>
      <c r="AL35" s="47">
        <f t="shared" si="30"/>
        <v>0</v>
      </c>
      <c r="AM35" s="47">
        <f t="shared" si="31"/>
        <v>0</v>
      </c>
      <c r="AN35" s="47">
        <f t="shared" si="32"/>
        <v>0</v>
      </c>
      <c r="AO35" s="47">
        <f t="shared" si="33"/>
        <v>0</v>
      </c>
      <c r="AP35" s="47">
        <f t="shared" si="34"/>
        <v>2.8820987344113013E-7</v>
      </c>
      <c r="AQ35" s="47">
        <f t="shared" si="35"/>
        <v>0</v>
      </c>
      <c r="AR35" s="47">
        <f t="shared" si="36"/>
        <v>0</v>
      </c>
      <c r="AS35" s="47">
        <f t="shared" si="37"/>
        <v>0</v>
      </c>
      <c r="AT35" s="47">
        <f t="shared" si="38"/>
        <v>0</v>
      </c>
      <c r="AU35" s="47">
        <f t="shared" si="39"/>
        <v>0</v>
      </c>
    </row>
    <row r="36" spans="1:47" x14ac:dyDescent="0.25">
      <c r="A36" s="4" t="s">
        <v>11</v>
      </c>
      <c r="B36" s="6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13"/>
      <c r="M36" s="18">
        <f t="shared" si="3"/>
        <v>0</v>
      </c>
      <c r="N36" s="18">
        <f t="shared" si="4"/>
        <v>0</v>
      </c>
      <c r="O36" s="18">
        <f t="shared" si="5"/>
        <v>0</v>
      </c>
      <c r="P36" s="18">
        <f t="shared" si="6"/>
        <v>0</v>
      </c>
      <c r="Q36" s="18">
        <f t="shared" si="7"/>
        <v>0</v>
      </c>
      <c r="R36" s="18">
        <f t="shared" si="8"/>
        <v>0</v>
      </c>
      <c r="S36" s="18">
        <f t="shared" si="9"/>
        <v>0</v>
      </c>
      <c r="T36" s="18">
        <f t="shared" si="10"/>
        <v>0</v>
      </c>
      <c r="U36" s="18">
        <f t="shared" si="11"/>
        <v>0</v>
      </c>
      <c r="W36" s="18">
        <f t="shared" si="12"/>
        <v>0</v>
      </c>
      <c r="X36" s="20"/>
      <c r="Z36" s="41" t="s">
        <v>35</v>
      </c>
      <c r="AA36" s="43">
        <v>-0.37860100241639222</v>
      </c>
      <c r="AB36" s="44">
        <v>-0.11193780862956414</v>
      </c>
      <c r="AC36" s="44">
        <v>0.25010937234372937</v>
      </c>
      <c r="AD36" s="44">
        <v>0.41045671805881567</v>
      </c>
      <c r="AE36" s="44">
        <v>0.6391278001166667</v>
      </c>
      <c r="AF36" s="44">
        <v>0.68231749804828623</v>
      </c>
      <c r="AG36" s="44">
        <v>0.60182455228608023</v>
      </c>
      <c r="AH36" s="45">
        <v>0.66702151903054441</v>
      </c>
      <c r="AI36" s="44">
        <v>0.70681736178703114</v>
      </c>
      <c r="AJ36" s="44">
        <v>0.7374160496997223</v>
      </c>
      <c r="AL36" s="47">
        <f t="shared" si="30"/>
        <v>0</v>
      </c>
      <c r="AM36" s="47">
        <f t="shared" si="31"/>
        <v>0</v>
      </c>
      <c r="AN36" s="47">
        <f t="shared" si="32"/>
        <v>0</v>
      </c>
      <c r="AO36" s="47">
        <f t="shared" si="33"/>
        <v>0</v>
      </c>
      <c r="AP36" s="47">
        <f t="shared" si="34"/>
        <v>0</v>
      </c>
      <c r="AQ36" s="47">
        <f t="shared" si="35"/>
        <v>0</v>
      </c>
      <c r="AR36" s="47">
        <f t="shared" si="36"/>
        <v>0</v>
      </c>
      <c r="AS36" s="47">
        <f t="shared" si="37"/>
        <v>0</v>
      </c>
      <c r="AT36" s="47">
        <f t="shared" si="38"/>
        <v>0</v>
      </c>
      <c r="AU36" s="47">
        <f t="shared" si="39"/>
        <v>0</v>
      </c>
    </row>
    <row r="37" spans="1:47" x14ac:dyDescent="0.25">
      <c r="A37" s="5" t="s">
        <v>12</v>
      </c>
      <c r="B37" s="6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27"/>
      <c r="M37" s="18">
        <f t="shared" si="3"/>
        <v>0</v>
      </c>
      <c r="N37" s="18">
        <f t="shared" si="4"/>
        <v>0</v>
      </c>
      <c r="O37" s="18">
        <f t="shared" si="5"/>
        <v>0</v>
      </c>
      <c r="P37" s="18">
        <f t="shared" si="6"/>
        <v>0</v>
      </c>
      <c r="Q37" s="18">
        <f t="shared" si="7"/>
        <v>0</v>
      </c>
      <c r="R37" s="18">
        <f t="shared" si="8"/>
        <v>0</v>
      </c>
      <c r="S37" s="18">
        <f t="shared" si="9"/>
        <v>0</v>
      </c>
      <c r="T37" s="18">
        <f t="shared" si="10"/>
        <v>0</v>
      </c>
      <c r="U37" s="18">
        <f t="shared" si="11"/>
        <v>0</v>
      </c>
      <c r="W37" s="18">
        <f t="shared" si="12"/>
        <v>0</v>
      </c>
      <c r="X37" s="20"/>
      <c r="Z37" s="41" t="s">
        <v>36</v>
      </c>
      <c r="AA37" s="43">
        <v>0.90524170750629918</v>
      </c>
      <c r="AB37" s="44">
        <v>-0.69011847702216333</v>
      </c>
      <c r="AC37" s="44">
        <v>-0.49835074712009958</v>
      </c>
      <c r="AD37" s="44">
        <v>-0.65875744361950317</v>
      </c>
      <c r="AE37" s="44">
        <v>-0.45952207442387927</v>
      </c>
      <c r="AF37" s="44">
        <v>-0.50551603080799712</v>
      </c>
      <c r="AG37" s="44">
        <v>-0.23654425178854291</v>
      </c>
      <c r="AH37" s="45">
        <v>-0.29770915617233107</v>
      </c>
      <c r="AI37" s="44">
        <v>-0.25430071802139209</v>
      </c>
      <c r="AJ37" s="44">
        <v>-0.23889424806160761</v>
      </c>
      <c r="AL37" s="47">
        <f t="shared" si="30"/>
        <v>0</v>
      </c>
      <c r="AM37" s="47">
        <f t="shared" si="31"/>
        <v>0</v>
      </c>
      <c r="AN37" s="47">
        <f t="shared" si="32"/>
        <v>0</v>
      </c>
      <c r="AO37" s="47">
        <f t="shared" si="33"/>
        <v>0</v>
      </c>
      <c r="AP37" s="47">
        <f t="shared" si="34"/>
        <v>0</v>
      </c>
      <c r="AQ37" s="47">
        <f t="shared" si="35"/>
        <v>0</v>
      </c>
      <c r="AR37" s="47">
        <f t="shared" si="36"/>
        <v>0</v>
      </c>
      <c r="AS37" s="47">
        <f t="shared" si="37"/>
        <v>0</v>
      </c>
      <c r="AT37" s="47">
        <f t="shared" si="38"/>
        <v>0</v>
      </c>
      <c r="AU37" s="47">
        <f t="shared" si="39"/>
        <v>0</v>
      </c>
    </row>
    <row r="38" spans="1:47" x14ac:dyDescent="0.25">
      <c r="A38" s="5" t="s">
        <v>13</v>
      </c>
      <c r="B38" s="6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27"/>
      <c r="M38" s="18"/>
      <c r="N38" s="18">
        <f t="shared" si="4"/>
        <v>0</v>
      </c>
      <c r="O38" s="18">
        <f t="shared" si="5"/>
        <v>0</v>
      </c>
      <c r="P38" s="18">
        <f t="shared" si="6"/>
        <v>0</v>
      </c>
      <c r="Q38" s="18">
        <f t="shared" si="7"/>
        <v>0</v>
      </c>
      <c r="R38" s="18">
        <f t="shared" si="8"/>
        <v>0</v>
      </c>
      <c r="S38" s="18">
        <f t="shared" si="9"/>
        <v>0</v>
      </c>
      <c r="T38" s="18">
        <f t="shared" si="10"/>
        <v>0</v>
      </c>
      <c r="U38" s="18">
        <f t="shared" si="11"/>
        <v>0</v>
      </c>
      <c r="W38" s="18">
        <f t="shared" si="12"/>
        <v>0</v>
      </c>
      <c r="X38" s="20"/>
      <c r="Z38" s="40" t="s">
        <v>37</v>
      </c>
      <c r="AA38" s="46">
        <v>4.1797421037620034E-4</v>
      </c>
      <c r="AB38" s="46">
        <v>0.52608623730032067</v>
      </c>
      <c r="AC38" s="44">
        <v>0.3403255750835476</v>
      </c>
      <c r="AD38" s="44">
        <v>0.2846319429304352</v>
      </c>
      <c r="AE38" s="44">
        <v>0.22198862424667071</v>
      </c>
      <c r="AF38" s="44">
        <v>0.19820091259058847</v>
      </c>
      <c r="AG38" s="44">
        <v>0.20121664704829731</v>
      </c>
      <c r="AH38" s="45">
        <v>0.10233538761935589</v>
      </c>
      <c r="AI38" s="44">
        <v>0.12696173149604065</v>
      </c>
      <c r="AJ38" s="44">
        <v>0.10076154240448852</v>
      </c>
      <c r="AL38" s="47">
        <f t="shared" si="30"/>
        <v>0</v>
      </c>
      <c r="AM38" s="47">
        <f t="shared" si="31"/>
        <v>0</v>
      </c>
      <c r="AN38" s="47">
        <f t="shared" si="32"/>
        <v>0</v>
      </c>
      <c r="AO38" s="47">
        <f t="shared" si="33"/>
        <v>0</v>
      </c>
      <c r="AP38" s="47">
        <f t="shared" si="34"/>
        <v>0</v>
      </c>
      <c r="AQ38" s="47">
        <f t="shared" si="35"/>
        <v>0</v>
      </c>
      <c r="AR38" s="47">
        <f t="shared" si="36"/>
        <v>0</v>
      </c>
      <c r="AS38" s="47">
        <f t="shared" si="37"/>
        <v>0</v>
      </c>
      <c r="AT38" s="47">
        <f t="shared" si="38"/>
        <v>0</v>
      </c>
      <c r="AU38" s="47">
        <f t="shared" si="39"/>
        <v>0</v>
      </c>
    </row>
    <row r="39" spans="1:47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27"/>
      <c r="M39" s="18"/>
      <c r="N39" s="18"/>
      <c r="O39" s="18"/>
      <c r="P39" s="18"/>
      <c r="Q39" s="18"/>
      <c r="R39" s="18"/>
      <c r="S39" s="18"/>
      <c r="T39" s="18"/>
      <c r="U39" s="18"/>
      <c r="W39" s="18"/>
      <c r="X39" s="20"/>
    </row>
    <row r="40" spans="1:47" x14ac:dyDescent="0.25">
      <c r="A40" s="5" t="s">
        <v>14</v>
      </c>
      <c r="B40" s="23">
        <v>0.31230350157472064</v>
      </c>
      <c r="C40" s="23">
        <v>0.32949059917707896</v>
      </c>
      <c r="D40" s="23">
        <v>0.24817763319472014</v>
      </c>
      <c r="E40" s="23">
        <v>0.19092489725874889</v>
      </c>
      <c r="F40" s="23">
        <v>0.31058939790621487</v>
      </c>
      <c r="G40" s="23">
        <v>0.42372251272788025</v>
      </c>
      <c r="H40" s="23">
        <v>0.71754921075094391</v>
      </c>
      <c r="I40" s="23">
        <v>0.75284047627498696</v>
      </c>
      <c r="J40" s="23">
        <v>0.43379139681245388</v>
      </c>
      <c r="K40" s="24">
        <v>0.22857955226830431</v>
      </c>
      <c r="L40" s="27"/>
      <c r="M40" s="18"/>
      <c r="N40" s="18"/>
      <c r="O40" s="18"/>
      <c r="P40" s="18"/>
      <c r="Q40" s="18"/>
      <c r="R40" s="18"/>
      <c r="S40" s="18"/>
      <c r="T40" s="18"/>
      <c r="U40" s="18"/>
      <c r="W40" s="18"/>
      <c r="X40" s="20"/>
    </row>
    <row r="41" spans="1:47" x14ac:dyDescent="0.25">
      <c r="A41" s="5" t="s">
        <v>15</v>
      </c>
      <c r="B41" s="12">
        <v>-3.7807352750849357E-2</v>
      </c>
      <c r="C41" s="12">
        <v>5.0290590148895087E-3</v>
      </c>
      <c r="D41" s="12">
        <v>7.629486782022841E-3</v>
      </c>
      <c r="E41" s="12">
        <v>1.2694602150759312E-2</v>
      </c>
      <c r="F41" s="12">
        <v>-6.646262445808542E-3</v>
      </c>
      <c r="G41" s="12">
        <v>7.0502708455273733E-2</v>
      </c>
      <c r="H41" s="12">
        <v>9.3763329106823293E-3</v>
      </c>
      <c r="I41" s="12">
        <v>9.1416787533992998E-3</v>
      </c>
      <c r="J41" s="15">
        <v>-2.3110220848419946E-2</v>
      </c>
      <c r="K41" s="12">
        <v>3.9480543596712513E-2</v>
      </c>
      <c r="L41" s="27"/>
      <c r="M41" s="49" t="s">
        <v>45</v>
      </c>
      <c r="N41" s="49" t="s">
        <v>43</v>
      </c>
      <c r="O41" s="50" t="s">
        <v>46</v>
      </c>
      <c r="P41" s="50" t="s">
        <v>44</v>
      </c>
      <c r="Q41" s="50" t="s">
        <v>26</v>
      </c>
      <c r="R41" s="50" t="s">
        <v>23</v>
      </c>
      <c r="S41" s="18"/>
      <c r="T41" s="18"/>
      <c r="U41" s="18"/>
      <c r="W41" s="18"/>
      <c r="X41" s="20"/>
    </row>
    <row r="42" spans="1:47" x14ac:dyDescent="0.25">
      <c r="A42" s="5" t="s">
        <v>27</v>
      </c>
      <c r="B42" s="18">
        <f>B41</f>
        <v>-3.7807352750849357E-2</v>
      </c>
      <c r="C42" s="18">
        <f>B42+C41</f>
        <v>-3.2778293735959849E-2</v>
      </c>
      <c r="D42" s="18">
        <f t="shared" ref="D42:K42" si="40">C42+D41</f>
        <v>-2.5148806953937008E-2</v>
      </c>
      <c r="E42" s="18">
        <f t="shared" si="40"/>
        <v>-1.2454204803177696E-2</v>
      </c>
      <c r="F42" s="18">
        <f t="shared" si="40"/>
        <v>-1.9100467248986237E-2</v>
      </c>
      <c r="G42" s="18">
        <f t="shared" si="40"/>
        <v>5.1402241206287495E-2</v>
      </c>
      <c r="H42" s="18">
        <f t="shared" si="40"/>
        <v>6.0778574116969825E-2</v>
      </c>
      <c r="I42" s="18">
        <f t="shared" si="40"/>
        <v>6.9920252870369126E-2</v>
      </c>
      <c r="J42" s="18">
        <f t="shared" si="40"/>
        <v>4.681003202194918E-2</v>
      </c>
      <c r="K42" s="18">
        <f t="shared" si="40"/>
        <v>8.6290575618661686E-2</v>
      </c>
      <c r="L42" s="27"/>
      <c r="M42" s="18" t="s">
        <v>19</v>
      </c>
      <c r="N42" s="18">
        <f>AVERAGE(B41:K41)</f>
        <v>8.6290575618661689E-3</v>
      </c>
      <c r="O42" s="18">
        <f>AVERAGE(B40:K40)</f>
        <v>0.39479691779460524</v>
      </c>
      <c r="P42" s="47">
        <f>AVERAGE(B43:K43)</f>
        <v>1.15579628266936</v>
      </c>
      <c r="Q42" s="35">
        <f>AVERAGE(B45:K45)</f>
        <v>2.8149206234149744E-2</v>
      </c>
      <c r="R42" s="18">
        <f>X29</f>
        <v>0.2</v>
      </c>
      <c r="S42" s="18"/>
      <c r="T42" s="18"/>
      <c r="U42" s="18"/>
      <c r="W42" s="18"/>
      <c r="X42" s="20"/>
    </row>
    <row r="43" spans="1:47" x14ac:dyDescent="0.25">
      <c r="A43" s="3" t="s">
        <v>24</v>
      </c>
      <c r="B43" s="47">
        <f>SUM(AL29:AL38)</f>
        <v>-1.1918263877767956</v>
      </c>
      <c r="C43" s="47">
        <f t="shared" ref="C43:K43" si="41">SUM(AM29:AM38)</f>
        <v>-0.26387857617870109</v>
      </c>
      <c r="D43" s="47">
        <f t="shared" si="41"/>
        <v>-9.1664242623681391E-2</v>
      </c>
      <c r="E43" s="47">
        <f t="shared" si="41"/>
        <v>-0.14166557404286798</v>
      </c>
      <c r="F43" s="47">
        <f t="shared" si="41"/>
        <v>-0.32724532051394867</v>
      </c>
      <c r="G43" s="47">
        <f t="shared" si="41"/>
        <v>-0.25433332230426187</v>
      </c>
      <c r="H43" s="47">
        <f t="shared" si="41"/>
        <v>6.0283812293213916</v>
      </c>
      <c r="I43" s="47">
        <f t="shared" si="41"/>
        <v>6.2017653548348415</v>
      </c>
      <c r="J43" s="47">
        <f t="shared" si="41"/>
        <v>0.80183336860281851</v>
      </c>
      <c r="K43" s="47">
        <f t="shared" si="41"/>
        <v>0.79659629737480564</v>
      </c>
      <c r="L43" s="27"/>
      <c r="M43" s="18"/>
      <c r="N43" s="18"/>
      <c r="O43" s="18"/>
      <c r="P43" s="18"/>
      <c r="Q43" s="18"/>
      <c r="R43" s="18"/>
      <c r="S43" s="18"/>
      <c r="T43" s="18"/>
      <c r="U43" s="18"/>
      <c r="W43" s="18"/>
      <c r="X43" s="20"/>
    </row>
    <row r="44" spans="1:47" x14ac:dyDescent="0.25">
      <c r="A44" s="3" t="s">
        <v>25</v>
      </c>
      <c r="B44" s="32">
        <f>B41/B40</f>
        <v>-0.1210596505009205</v>
      </c>
      <c r="C44" s="32">
        <f t="shared" ref="C44:K44" si="42">C41/C40</f>
        <v>1.5263133538407051E-2</v>
      </c>
      <c r="D44" s="32">
        <f t="shared" si="42"/>
        <v>3.0742040222604374E-2</v>
      </c>
      <c r="E44" s="32">
        <f t="shared" si="42"/>
        <v>6.6490030022407665E-2</v>
      </c>
      <c r="F44" s="32">
        <f t="shared" si="42"/>
        <v>-2.1398870955071807E-2</v>
      </c>
      <c r="G44" s="32">
        <f t="shared" si="42"/>
        <v>0.16638886615059661</v>
      </c>
      <c r="H44" s="32">
        <f t="shared" si="42"/>
        <v>1.3067163575958256E-2</v>
      </c>
      <c r="I44" s="32">
        <f t="shared" si="42"/>
        <v>1.2142916117677175E-2</v>
      </c>
      <c r="J44" s="32">
        <f t="shared" si="42"/>
        <v>-5.3274963538318995E-2</v>
      </c>
      <c r="K44" s="32">
        <f t="shared" si="42"/>
        <v>0.17272123952001908</v>
      </c>
      <c r="L44" s="27"/>
      <c r="M44" s="18"/>
      <c r="N44" s="18"/>
      <c r="O44" s="18"/>
      <c r="P44" s="18"/>
      <c r="Q44" s="18"/>
      <c r="R44" s="18"/>
      <c r="S44" s="18"/>
      <c r="T44" s="18"/>
      <c r="U44" s="18"/>
      <c r="W44" s="18"/>
      <c r="X44" s="20"/>
    </row>
    <row r="45" spans="1:47" x14ac:dyDescent="0.25">
      <c r="A45" s="3" t="s">
        <v>26</v>
      </c>
      <c r="B45" s="35">
        <f>B44*SQRT(1+(B43/3)*B44)</f>
        <v>-0.12393658895426177</v>
      </c>
      <c r="C45" s="35">
        <f t="shared" ref="C45:K45" si="43">C44*SQRT(1+(C43/3)*C44)</f>
        <v>1.5252884429046877E-2</v>
      </c>
      <c r="D45" s="35">
        <f t="shared" si="43"/>
        <v>3.072759859647009E-2</v>
      </c>
      <c r="E45" s="35">
        <f t="shared" si="43"/>
        <v>6.6385565834336593E-2</v>
      </c>
      <c r="F45" s="35">
        <f t="shared" si="43"/>
        <v>-2.1423831306762075E-2</v>
      </c>
      <c r="G45" s="35">
        <f t="shared" si="43"/>
        <v>0.16521115102685452</v>
      </c>
      <c r="H45" s="35">
        <f t="shared" si="43"/>
        <v>1.3237610380250543E-2</v>
      </c>
      <c r="I45" s="35">
        <f t="shared" si="43"/>
        <v>1.2294380285904412E-2</v>
      </c>
      <c r="J45" s="35">
        <f t="shared" si="43"/>
        <v>-5.2894306800233742E-2</v>
      </c>
      <c r="K45" s="35">
        <f t="shared" si="43"/>
        <v>0.176637598849892</v>
      </c>
      <c r="L45" s="27"/>
      <c r="M45" s="18"/>
      <c r="N45" s="18"/>
      <c r="O45" s="18"/>
      <c r="P45" s="18"/>
      <c r="Q45" s="18"/>
      <c r="R45" s="18"/>
      <c r="S45" s="18"/>
      <c r="T45" s="18"/>
      <c r="U45" s="18"/>
      <c r="W45" s="18"/>
      <c r="X45" s="20"/>
    </row>
    <row r="46" spans="1:47" x14ac:dyDescent="0.25">
      <c r="A46" s="5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27"/>
      <c r="M46" s="18"/>
      <c r="N46" s="18"/>
      <c r="O46" s="18"/>
      <c r="P46" s="18"/>
      <c r="Q46" s="18"/>
      <c r="R46" s="18"/>
      <c r="S46" s="18"/>
      <c r="T46" s="18"/>
      <c r="U46" s="18"/>
      <c r="W46" s="18"/>
      <c r="X46" s="20"/>
    </row>
    <row r="47" spans="1:47" x14ac:dyDescent="0.25">
      <c r="A47" s="5"/>
      <c r="L47" s="27"/>
      <c r="M47" s="18"/>
      <c r="N47" s="18"/>
      <c r="O47" s="18"/>
      <c r="P47" s="18"/>
      <c r="Q47" s="18"/>
      <c r="R47" s="18"/>
      <c r="S47" s="18"/>
      <c r="T47" s="18"/>
      <c r="U47" s="18"/>
      <c r="W47" s="18"/>
      <c r="X47" s="20"/>
    </row>
    <row r="48" spans="1:47" x14ac:dyDescent="0.25">
      <c r="A48" s="5"/>
      <c r="L48" s="13"/>
      <c r="M48" s="18"/>
      <c r="N48" s="18"/>
      <c r="O48" s="18"/>
      <c r="P48" s="18"/>
      <c r="Q48" s="18"/>
      <c r="R48" s="18"/>
      <c r="S48" s="18"/>
      <c r="T48" s="18"/>
      <c r="U48" s="18"/>
      <c r="W48" s="18"/>
      <c r="X48" s="20"/>
    </row>
    <row r="49" spans="1:47" x14ac:dyDescent="0.25">
      <c r="A49" s="5"/>
      <c r="L49" s="13"/>
      <c r="M49" s="18"/>
      <c r="N49" s="18"/>
      <c r="O49" s="18"/>
      <c r="P49" s="18"/>
      <c r="Q49" s="18"/>
      <c r="R49" s="18"/>
      <c r="S49" s="18"/>
      <c r="T49" s="18"/>
      <c r="U49" s="18"/>
      <c r="W49" s="18"/>
      <c r="X49" s="20"/>
    </row>
    <row r="50" spans="1:47" x14ac:dyDescent="0.25">
      <c r="A50" s="5"/>
      <c r="L50" s="13"/>
      <c r="M50" s="18"/>
      <c r="N50" s="18"/>
      <c r="O50" s="18"/>
      <c r="P50" s="18"/>
      <c r="Q50" s="18"/>
      <c r="R50" s="18"/>
      <c r="S50" s="18"/>
      <c r="T50" s="18"/>
      <c r="U50" s="18"/>
      <c r="W50" s="18"/>
      <c r="X50" s="20"/>
    </row>
    <row r="51" spans="1:47" x14ac:dyDescent="0.25">
      <c r="A51" s="2" t="s">
        <v>3</v>
      </c>
      <c r="L51" s="13"/>
      <c r="M51" s="18"/>
      <c r="N51" s="18"/>
      <c r="O51" s="18"/>
      <c r="P51" s="18"/>
      <c r="Q51" s="18"/>
      <c r="R51" s="18"/>
      <c r="S51" s="18"/>
      <c r="T51" s="18"/>
      <c r="U51" s="18"/>
      <c r="W51" s="18"/>
      <c r="X51" s="20"/>
    </row>
    <row r="52" spans="1:47" x14ac:dyDescent="0.25">
      <c r="A52" s="3"/>
      <c r="L52" s="13"/>
      <c r="M52" s="18"/>
      <c r="N52" s="18"/>
      <c r="O52" s="18"/>
      <c r="P52" s="18"/>
      <c r="Q52" s="18"/>
      <c r="R52" s="18"/>
      <c r="S52" s="18"/>
      <c r="T52" s="18"/>
      <c r="U52" s="18"/>
      <c r="W52" s="18"/>
      <c r="X52" s="20"/>
    </row>
    <row r="53" spans="1:47" x14ac:dyDescent="0.25">
      <c r="A53" s="3"/>
      <c r="B53" s="3">
        <v>2008</v>
      </c>
      <c r="C53" s="3">
        <f t="shared" ref="C53:K53" si="44">B53+1</f>
        <v>2009</v>
      </c>
      <c r="D53" s="3">
        <f t="shared" si="44"/>
        <v>2010</v>
      </c>
      <c r="E53" s="3">
        <f t="shared" si="44"/>
        <v>2011</v>
      </c>
      <c r="F53" s="3">
        <f t="shared" si="44"/>
        <v>2012</v>
      </c>
      <c r="G53" s="3">
        <f t="shared" si="44"/>
        <v>2013</v>
      </c>
      <c r="H53" s="3">
        <f t="shared" si="44"/>
        <v>2014</v>
      </c>
      <c r="I53" s="3">
        <f t="shared" si="44"/>
        <v>2015</v>
      </c>
      <c r="J53" s="3">
        <f t="shared" si="44"/>
        <v>2016</v>
      </c>
      <c r="K53" s="3">
        <f t="shared" si="44"/>
        <v>2017</v>
      </c>
      <c r="L53" s="13"/>
      <c r="M53" s="18"/>
      <c r="N53" s="18"/>
      <c r="O53" s="18"/>
      <c r="P53" s="18"/>
      <c r="Q53" s="18"/>
      <c r="R53" s="18"/>
      <c r="S53" s="18"/>
      <c r="T53" s="18"/>
      <c r="U53" s="18"/>
      <c r="W53" s="18"/>
      <c r="X53" s="20"/>
      <c r="Z53" s="41"/>
      <c r="AA53" s="42">
        <v>2008</v>
      </c>
      <c r="AB53" s="41">
        <v>2009</v>
      </c>
      <c r="AC53" s="41">
        <v>2010</v>
      </c>
      <c r="AD53" s="41">
        <v>2011</v>
      </c>
      <c r="AE53" s="41">
        <v>2012</v>
      </c>
      <c r="AF53" s="41">
        <v>2013</v>
      </c>
      <c r="AG53" s="41">
        <v>2014</v>
      </c>
      <c r="AH53" s="41">
        <v>2015</v>
      </c>
      <c r="AI53" s="41">
        <v>2016</v>
      </c>
      <c r="AJ53" s="41">
        <v>2017</v>
      </c>
    </row>
    <row r="54" spans="1:47" x14ac:dyDescent="0.25">
      <c r="A54" s="4" t="s">
        <v>4</v>
      </c>
      <c r="B54" s="6">
        <v>0</v>
      </c>
      <c r="C54" s="7">
        <v>0.80622585159470039</v>
      </c>
      <c r="D54" s="7">
        <v>0.53259023829144325</v>
      </c>
      <c r="E54" s="7">
        <v>0.18149789041016035</v>
      </c>
      <c r="F54" s="7">
        <v>0.23386639120926458</v>
      </c>
      <c r="G54" s="7">
        <v>0.44139970229559933</v>
      </c>
      <c r="H54" s="7">
        <v>7.1419353443160929E-2</v>
      </c>
      <c r="I54" s="7">
        <v>7.3311599668661909E-2</v>
      </c>
      <c r="J54" s="7">
        <v>9.7946274650194412E-2</v>
      </c>
      <c r="K54" s="7">
        <v>0.13424483914218768</v>
      </c>
      <c r="L54" s="13"/>
      <c r="M54" s="18">
        <f t="shared" si="3"/>
        <v>0.80622585159470039</v>
      </c>
      <c r="N54" s="18">
        <f t="shared" si="4"/>
        <v>-0.27363561330325714</v>
      </c>
      <c r="O54" s="18">
        <f t="shared" si="5"/>
        <v>-0.35109234788128291</v>
      </c>
      <c r="P54" s="18">
        <f t="shared" si="6"/>
        <v>5.2368500799104239E-2</v>
      </c>
      <c r="Q54" s="18">
        <f t="shared" si="7"/>
        <v>0.20753331108633474</v>
      </c>
      <c r="R54" s="18">
        <f t="shared" si="8"/>
        <v>-0.36998034885243841</v>
      </c>
      <c r="S54" s="18">
        <f t="shared" si="9"/>
        <v>1.8922462255009792E-3</v>
      </c>
      <c r="T54" s="18">
        <f t="shared" si="10"/>
        <v>2.4634674981532503E-2</v>
      </c>
      <c r="U54" s="18">
        <f t="shared" si="11"/>
        <v>3.6298564491993271E-2</v>
      </c>
      <c r="W54" s="18">
        <f t="shared" si="12"/>
        <v>0.13424483914218766</v>
      </c>
      <c r="X54" s="21">
        <f t="shared" si="28"/>
        <v>0.18105904476134077</v>
      </c>
      <c r="Z54" s="41" t="s">
        <v>28</v>
      </c>
      <c r="AA54" s="43">
        <v>-0.66367433985139612</v>
      </c>
      <c r="AB54" s="44">
        <v>-0.26387857617870109</v>
      </c>
      <c r="AC54" s="44">
        <v>-9.1664242623681377E-2</v>
      </c>
      <c r="AD54" s="44">
        <v>-0.14166557402399677</v>
      </c>
      <c r="AE54" s="44">
        <v>-0.22268426391848264</v>
      </c>
      <c r="AF54" s="44">
        <v>-0.25433331919633928</v>
      </c>
      <c r="AG54" s="44">
        <v>8.5596477703722113E-2</v>
      </c>
      <c r="AH54" s="45">
        <v>9.6014200325291142E-3</v>
      </c>
      <c r="AI54" s="44">
        <v>1.6990459547325396E-2</v>
      </c>
      <c r="AJ54" s="44">
        <v>4.6361880838029529E-2</v>
      </c>
      <c r="AL54" s="47">
        <f>AA54*B54</f>
        <v>0</v>
      </c>
      <c r="AM54" s="47">
        <f t="shared" ref="AM54:AT54" si="45">AB54*C54</f>
        <v>-0.2127457297972703</v>
      </c>
      <c r="AN54" s="47">
        <f t="shared" si="45"/>
        <v>-4.8819480821751131E-2</v>
      </c>
      <c r="AO54" s="47">
        <f t="shared" si="45"/>
        <v>-2.5712002829099825E-2</v>
      </c>
      <c r="AP54" s="47">
        <f t="shared" si="45"/>
        <v>-5.2078365181706984E-2</v>
      </c>
      <c r="AQ54" s="47">
        <f t="shared" si="45"/>
        <v>-0.1122626513771158</v>
      </c>
      <c r="AR54" s="47">
        <f t="shared" si="45"/>
        <v>6.1132450946117739E-3</v>
      </c>
      <c r="AS54" s="47">
        <f t="shared" si="45"/>
        <v>7.0389546167544522E-4</v>
      </c>
      <c r="AT54" s="47">
        <f t="shared" si="45"/>
        <v>1.664152217255351E-3</v>
      </c>
      <c r="AU54" s="47">
        <f>AJ54*K54</f>
        <v>6.2238432354305472E-3</v>
      </c>
    </row>
    <row r="55" spans="1:47" x14ac:dyDescent="0.25">
      <c r="A55" s="4" t="s">
        <v>5</v>
      </c>
      <c r="B55" s="6">
        <v>0.98156383849457307</v>
      </c>
      <c r="C55" s="7">
        <v>1.7794372878777928E-2</v>
      </c>
      <c r="D55" s="7">
        <v>0.10792992501813678</v>
      </c>
      <c r="E55" s="7">
        <v>6.4707782800736358E-2</v>
      </c>
      <c r="F55" s="7">
        <v>5.5672412658278679E-2</v>
      </c>
      <c r="G55" s="7">
        <v>3.1432875029026038E-2</v>
      </c>
      <c r="H55" s="7">
        <v>0.14463518960597549</v>
      </c>
      <c r="I55" s="7">
        <v>0.13729449505197802</v>
      </c>
      <c r="J55" s="7">
        <v>0.10082367643143023</v>
      </c>
      <c r="K55" s="7">
        <v>7.6268614687869191E-2</v>
      </c>
      <c r="L55" s="13"/>
      <c r="M55" s="18">
        <f t="shared" si="3"/>
        <v>-0.96376946561579513</v>
      </c>
      <c r="N55" s="18">
        <f t="shared" si="4"/>
        <v>9.0135552139358852E-2</v>
      </c>
      <c r="O55" s="18">
        <f t="shared" si="5"/>
        <v>-4.3222142217400422E-2</v>
      </c>
      <c r="P55" s="18">
        <f t="shared" si="6"/>
        <v>-9.0353701424576785E-3</v>
      </c>
      <c r="Q55" s="18">
        <f t="shared" si="7"/>
        <v>-2.4239537629252642E-2</v>
      </c>
      <c r="R55" s="18">
        <f t="shared" si="8"/>
        <v>0.11320231457694946</v>
      </c>
      <c r="S55" s="18">
        <f t="shared" si="9"/>
        <v>-7.3406945539974677E-3</v>
      </c>
      <c r="T55" s="18">
        <f t="shared" si="10"/>
        <v>-3.6470818620547796E-2</v>
      </c>
      <c r="U55" s="18">
        <f t="shared" si="11"/>
        <v>-2.4555061743561035E-2</v>
      </c>
      <c r="W55" s="18">
        <f t="shared" si="12"/>
        <v>0.90529522380670391</v>
      </c>
      <c r="Z55" s="41" t="s">
        <v>29</v>
      </c>
      <c r="AA55" s="43">
        <v>-1.1918263877767956</v>
      </c>
      <c r="AB55" s="44">
        <v>-0.75694417084163323</v>
      </c>
      <c r="AC55" s="44">
        <v>-9.4054289222240267E-2</v>
      </c>
      <c r="AD55" s="44">
        <v>-0.2332431984714054</v>
      </c>
      <c r="AE55" s="44">
        <v>-4.1341393126409689E-3</v>
      </c>
      <c r="AF55" s="44">
        <v>-3.7582583513478679E-2</v>
      </c>
      <c r="AG55" s="44">
        <v>-4.2516975151283325E-2</v>
      </c>
      <c r="AH55" s="45">
        <v>-7.6401837354857755E-2</v>
      </c>
      <c r="AI55" s="44">
        <v>-4.2168778754450069E-2</v>
      </c>
      <c r="AJ55" s="44">
        <v>-7.5725045420042034E-2</v>
      </c>
      <c r="AL55" s="47">
        <f t="shared" ref="AL55:AL63" si="46">AA55*B55</f>
        <v>-1.1698536840053131</v>
      </c>
      <c r="AM55" s="47">
        <f t="shared" ref="AM55:AM63" si="47">AB55*C55</f>
        <v>-1.3469346824373405E-2</v>
      </c>
      <c r="AN55" s="47">
        <f t="shared" ref="AN55:AN63" si="48">AC55*D55</f>
        <v>-1.0151272383390543E-2</v>
      </c>
      <c r="AO55" s="47">
        <f t="shared" ref="AO55:AO63" si="49">AD55*E55</f>
        <v>-1.5092650226436743E-2</v>
      </c>
      <c r="AP55" s="47">
        <f t="shared" ref="AP55:AP63" si="50">AE55*F55</f>
        <v>-2.3015750980016059E-4</v>
      </c>
      <c r="AQ55" s="47">
        <f t="shared" ref="AQ55:AQ63" si="51">AF55*G55</f>
        <v>-1.1813286508471096E-3</v>
      </c>
      <c r="AR55" s="47">
        <f t="shared" ref="AR55:AR63" si="52">AG55*H55</f>
        <v>-6.1494507624784119E-3</v>
      </c>
      <c r="AS55" s="47">
        <f t="shared" ref="AS55:AS63" si="53">AH55*I55</f>
        <v>-1.0489551680678548E-2</v>
      </c>
      <c r="AT55" s="47">
        <f t="shared" ref="AT55:AT63" si="54">AI55*J55</f>
        <v>-4.251611304647243E-3</v>
      </c>
      <c r="AU55" s="47">
        <f t="shared" ref="AU55:AU63" si="55">AJ55*K55</f>
        <v>-5.7754443113625792E-3</v>
      </c>
    </row>
    <row r="56" spans="1:47" x14ac:dyDescent="0.25">
      <c r="A56" s="4" t="s">
        <v>6</v>
      </c>
      <c r="B56" s="6">
        <v>0</v>
      </c>
      <c r="C56" s="7">
        <v>0</v>
      </c>
      <c r="D56" s="7">
        <v>0.19041721711998644</v>
      </c>
      <c r="E56" s="7">
        <v>9.0509422129162867E-2</v>
      </c>
      <c r="F56" s="7">
        <v>1.618150154266047E-2</v>
      </c>
      <c r="G56" s="7">
        <v>3.2626114573018053E-4</v>
      </c>
      <c r="H56" s="7">
        <v>4.9212348251591632E-2</v>
      </c>
      <c r="I56" s="7">
        <v>5.8827586809059806E-2</v>
      </c>
      <c r="J56" s="7">
        <v>9.7041584810069442E-2</v>
      </c>
      <c r="K56" s="7">
        <v>0.1108184588387596</v>
      </c>
      <c r="M56" s="18">
        <f t="shared" si="3"/>
        <v>0</v>
      </c>
      <c r="N56" s="18">
        <f t="shared" si="4"/>
        <v>0.19041721711998644</v>
      </c>
      <c r="O56" s="18">
        <f t="shared" si="5"/>
        <v>-9.990779499082357E-2</v>
      </c>
      <c r="P56" s="18">
        <f t="shared" si="6"/>
        <v>-7.4327920586502394E-2</v>
      </c>
      <c r="Q56" s="18">
        <f t="shared" si="7"/>
        <v>-1.585524039693029E-2</v>
      </c>
      <c r="R56" s="18">
        <f t="shared" si="8"/>
        <v>4.8886087105861453E-2</v>
      </c>
      <c r="S56" s="18">
        <f t="shared" si="9"/>
        <v>9.615238557468174E-3</v>
      </c>
      <c r="T56" s="18">
        <f t="shared" si="10"/>
        <v>3.8213998001009636E-2</v>
      </c>
      <c r="U56" s="18">
        <f t="shared" si="11"/>
        <v>1.3776874028690156E-2</v>
      </c>
      <c r="W56" s="18">
        <f t="shared" si="12"/>
        <v>0.1108184588387596</v>
      </c>
      <c r="Z56" s="41" t="s">
        <v>30</v>
      </c>
      <c r="AA56" s="43">
        <v>-0.15789006402433267</v>
      </c>
      <c r="AB56" s="44">
        <v>0.29003001072605722</v>
      </c>
      <c r="AC56" s="44">
        <v>0.22320537052454026</v>
      </c>
      <c r="AD56" s="44">
        <v>-5.894737637268354E-2</v>
      </c>
      <c r="AE56" s="44">
        <v>8.0033443196195514E-2</v>
      </c>
      <c r="AF56" s="44">
        <v>0.11850372025504534</v>
      </c>
      <c r="AG56" s="44">
        <v>6.0283811368684939</v>
      </c>
      <c r="AH56" s="45">
        <v>6.2017653671181057</v>
      </c>
      <c r="AI56" s="44">
        <v>6.3192299001939745</v>
      </c>
      <c r="AJ56" s="44">
        <v>6.1746909259778908</v>
      </c>
      <c r="AL56" s="47">
        <f t="shared" si="46"/>
        <v>0</v>
      </c>
      <c r="AM56" s="47">
        <f t="shared" si="47"/>
        <v>0</v>
      </c>
      <c r="AN56" s="47">
        <f t="shared" si="48"/>
        <v>4.2502145501518401E-2</v>
      </c>
      <c r="AO56" s="47">
        <f t="shared" si="49"/>
        <v>-5.3352929715218562E-3</v>
      </c>
      <c r="AP56" s="47">
        <f t="shared" si="50"/>
        <v>1.2950612845436668E-3</v>
      </c>
      <c r="AQ56" s="47">
        <f t="shared" si="51"/>
        <v>3.8663159543699892E-5</v>
      </c>
      <c r="AR56" s="47">
        <f t="shared" si="52"/>
        <v>0.29667079190089818</v>
      </c>
      <c r="AS56" s="47">
        <f t="shared" si="53"/>
        <v>0.36483489050356099</v>
      </c>
      <c r="AT56" s="47">
        <f t="shared" si="54"/>
        <v>0.61322808429400022</v>
      </c>
      <c r="AU56" s="47">
        <f t="shared" si="55"/>
        <v>0.68426973222254328</v>
      </c>
    </row>
    <row r="57" spans="1:47" x14ac:dyDescent="0.25">
      <c r="A57" s="4" t="s">
        <v>7</v>
      </c>
      <c r="B57" s="6">
        <v>1.8436161505426839E-2</v>
      </c>
      <c r="C57" s="7">
        <v>7.6567576871080535E-4</v>
      </c>
      <c r="D57" s="7">
        <v>7.407363201646219E-5</v>
      </c>
      <c r="E57" s="7">
        <v>0.16917218015591312</v>
      </c>
      <c r="F57" s="7">
        <v>0.23694291705981135</v>
      </c>
      <c r="G57" s="7">
        <v>0.17015610391518246</v>
      </c>
      <c r="H57" s="7">
        <v>0.10622193427639741</v>
      </c>
      <c r="I57" s="7">
        <v>7.1003408812090357E-2</v>
      </c>
      <c r="J57" s="7">
        <v>9.5973105980241502E-2</v>
      </c>
      <c r="K57" s="7">
        <v>0.18445029229971063</v>
      </c>
      <c r="M57" s="18">
        <f t="shared" si="3"/>
        <v>-1.7670485736716035E-2</v>
      </c>
      <c r="N57" s="18">
        <f t="shared" si="4"/>
        <v>-6.9160213669434316E-4</v>
      </c>
      <c r="O57" s="18">
        <f t="shared" si="5"/>
        <v>0.16909810652389665</v>
      </c>
      <c r="P57" s="18">
        <f t="shared" si="6"/>
        <v>6.7770736903898232E-2</v>
      </c>
      <c r="Q57" s="18">
        <f t="shared" si="7"/>
        <v>-6.6786813144628893E-2</v>
      </c>
      <c r="R57" s="18">
        <f t="shared" si="8"/>
        <v>-6.3934169638785052E-2</v>
      </c>
      <c r="S57" s="18">
        <f t="shared" si="9"/>
        <v>-3.5218525464307052E-2</v>
      </c>
      <c r="T57" s="18">
        <f t="shared" si="10"/>
        <v>2.4969697168151145E-2</v>
      </c>
      <c r="U57" s="18">
        <f t="shared" si="11"/>
        <v>8.8477186319469131E-2</v>
      </c>
      <c r="W57" s="18">
        <f t="shared" si="12"/>
        <v>0.16601413079428379</v>
      </c>
      <c r="Z57" s="41" t="s">
        <v>31</v>
      </c>
      <c r="AA57" s="43">
        <v>-0.92049095114507673</v>
      </c>
      <c r="AB57" s="44">
        <v>-0.99505560441278462</v>
      </c>
      <c r="AC57" s="44">
        <v>-0.75488360306648494</v>
      </c>
      <c r="AD57" s="44">
        <v>-0.37250255733416804</v>
      </c>
      <c r="AE57" s="44">
        <v>-0.32724555965857943</v>
      </c>
      <c r="AF57" s="44">
        <v>-0.28141591629585971</v>
      </c>
      <c r="AG57" s="44">
        <v>-0.31986749921291041</v>
      </c>
      <c r="AH57" s="45">
        <v>0.81882587832712339</v>
      </c>
      <c r="AI57" s="44">
        <v>0.80183340369258704</v>
      </c>
      <c r="AJ57" s="44">
        <v>0.79659629737480564</v>
      </c>
      <c r="AL57" s="47">
        <f t="shared" si="46"/>
        <v>-1.69703198395946E-2</v>
      </c>
      <c r="AM57" s="47">
        <f t="shared" si="47"/>
        <v>-7.6188996481875394E-4</v>
      </c>
      <c r="AN57" s="47">
        <f t="shared" si="48"/>
        <v>-5.5916970228807917E-5</v>
      </c>
      <c r="AO57" s="47">
        <f t="shared" si="49"/>
        <v>-6.3017069737874229E-2</v>
      </c>
      <c r="AP57" s="47">
        <f t="shared" si="50"/>
        <v>-7.753851750037434E-2</v>
      </c>
      <c r="AQ57" s="47">
        <f t="shared" si="51"/>
        <v>-4.7884635896624596E-2</v>
      </c>
      <c r="AR57" s="47">
        <f t="shared" si="52"/>
        <v>-3.3976944478549369E-2</v>
      </c>
      <c r="AS57" s="47">
        <f t="shared" si="53"/>
        <v>5.8139428584779697E-2</v>
      </c>
      <c r="AT57" s="47">
        <f t="shared" si="54"/>
        <v>7.6954442231086426E-2</v>
      </c>
      <c r="AU57" s="47">
        <f t="shared" si="55"/>
        <v>0.14693241989565012</v>
      </c>
    </row>
    <row r="58" spans="1:47" x14ac:dyDescent="0.25">
      <c r="A58" s="4" t="s">
        <v>8</v>
      </c>
      <c r="B58" s="6">
        <v>0</v>
      </c>
      <c r="C58" s="7">
        <v>4.8984406116171247E-2</v>
      </c>
      <c r="D58" s="7">
        <v>2.3240796390420322E-2</v>
      </c>
      <c r="E58" s="7">
        <v>4.4677565229736149E-2</v>
      </c>
      <c r="F58" s="7">
        <v>5.1260141781414872E-2</v>
      </c>
      <c r="G58" s="7">
        <v>2.8763961938660088E-2</v>
      </c>
      <c r="H58" s="7">
        <v>0.12178577141815562</v>
      </c>
      <c r="I58" s="7">
        <v>0.12795168663287168</v>
      </c>
      <c r="J58" s="7">
        <v>0.10044296672656328</v>
      </c>
      <c r="K58" s="7">
        <v>9.1206797900955261E-2</v>
      </c>
      <c r="M58" s="18">
        <f t="shared" si="3"/>
        <v>4.8984406116171247E-2</v>
      </c>
      <c r="N58" s="18">
        <f t="shared" si="4"/>
        <v>-2.5743609725750925E-2</v>
      </c>
      <c r="O58" s="18">
        <f t="shared" si="5"/>
        <v>2.1436768839315827E-2</v>
      </c>
      <c r="P58" s="18">
        <f t="shared" si="6"/>
        <v>6.5825765516787232E-3</v>
      </c>
      <c r="Q58" s="18">
        <f t="shared" si="7"/>
        <v>-2.2496179842754784E-2</v>
      </c>
      <c r="R58" s="18">
        <f t="shared" si="8"/>
        <v>9.3021809479495537E-2</v>
      </c>
      <c r="S58" s="18">
        <f t="shared" si="9"/>
        <v>6.1659152147160584E-3</v>
      </c>
      <c r="T58" s="18">
        <f t="shared" si="10"/>
        <v>-2.7508719906308404E-2</v>
      </c>
      <c r="U58" s="18">
        <f t="shared" si="11"/>
        <v>-9.2361688256080154E-3</v>
      </c>
      <c r="W58" s="18">
        <f t="shared" si="12"/>
        <v>9.1206797900955261E-2</v>
      </c>
      <c r="Z58" s="41" t="s">
        <v>32</v>
      </c>
      <c r="AA58" s="36">
        <v>1.2512711928181879</v>
      </c>
      <c r="AB58" s="36">
        <v>0.13520433810803398</v>
      </c>
      <c r="AC58" s="36">
        <v>0.69152142342123657</v>
      </c>
      <c r="AD58" s="36">
        <v>0.67570107365179466</v>
      </c>
      <c r="AE58" s="36">
        <v>0.61182528018753179</v>
      </c>
      <c r="AF58" s="36">
        <v>0.58497164848981908</v>
      </c>
      <c r="AG58" s="36">
        <v>0.46348043541416528</v>
      </c>
      <c r="AH58" s="39">
        <v>0.44648936700249769</v>
      </c>
      <c r="AI58" s="36">
        <v>0.4419477160129649</v>
      </c>
      <c r="AJ58" s="36">
        <v>0.40366727886194836</v>
      </c>
      <c r="AL58" s="47">
        <f t="shared" si="46"/>
        <v>0</v>
      </c>
      <c r="AM58" s="47">
        <f t="shared" si="47"/>
        <v>6.6229042065520652E-3</v>
      </c>
      <c r="AN58" s="47">
        <f t="shared" si="48"/>
        <v>1.6071508601346599E-2</v>
      </c>
      <c r="AO58" s="47">
        <f t="shared" si="49"/>
        <v>3.0188678793880805E-2</v>
      </c>
      <c r="AP58" s="47">
        <f t="shared" si="50"/>
        <v>3.1362250607866758E-2</v>
      </c>
      <c r="AQ58" s="47">
        <f t="shared" si="51"/>
        <v>1.6826102232356404E-2</v>
      </c>
      <c r="AR58" s="47">
        <f t="shared" si="52"/>
        <v>5.6445322364136775E-2</v>
      </c>
      <c r="AS58" s="47">
        <f t="shared" si="53"/>
        <v>5.7129067571612825E-2</v>
      </c>
      <c r="AT58" s="47">
        <f t="shared" si="54"/>
        <v>4.4390539734370869E-2</v>
      </c>
      <c r="AU58" s="47">
        <f t="shared" si="55"/>
        <v>3.6817199922390277E-2</v>
      </c>
    </row>
    <row r="59" spans="1:47" x14ac:dyDescent="0.25">
      <c r="A59" s="4" t="s">
        <v>9</v>
      </c>
      <c r="B59" s="6">
        <v>0</v>
      </c>
      <c r="C59" s="7">
        <v>1.0840187425398475E-4</v>
      </c>
      <c r="D59" s="7">
        <v>9.1022435129507178E-7</v>
      </c>
      <c r="E59" s="7">
        <v>3.4348129732637103E-3</v>
      </c>
      <c r="F59" s="7">
        <v>7.006084800977707E-3</v>
      </c>
      <c r="G59" s="7">
        <v>5.3788096400334256E-3</v>
      </c>
      <c r="H59" s="7">
        <v>0.16016281333769536</v>
      </c>
      <c r="I59" s="7">
        <v>0.16525978476198197</v>
      </c>
      <c r="J59" s="7">
        <v>0.10146736959886551</v>
      </c>
      <c r="K59" s="7">
        <v>6.9088296477064493E-2</v>
      </c>
      <c r="M59" s="18">
        <f t="shared" si="3"/>
        <v>1.0840187425398475E-4</v>
      </c>
      <c r="N59" s="18">
        <f t="shared" si="4"/>
        <v>-1.0749164990268968E-4</v>
      </c>
      <c r="O59" s="18">
        <f t="shared" si="5"/>
        <v>3.4339027489124151E-3</v>
      </c>
      <c r="P59" s="18">
        <f t="shared" si="6"/>
        <v>3.5712718277139967E-3</v>
      </c>
      <c r="Q59" s="18">
        <f t="shared" si="7"/>
        <v>-1.6272751609442814E-3</v>
      </c>
      <c r="R59" s="18">
        <f t="shared" si="8"/>
        <v>0.15478400369766193</v>
      </c>
      <c r="S59" s="18">
        <f t="shared" si="9"/>
        <v>5.0969714242866115E-3</v>
      </c>
      <c r="T59" s="18">
        <f t="shared" si="10"/>
        <v>-6.3792415163116456E-2</v>
      </c>
      <c r="U59" s="18">
        <f t="shared" si="11"/>
        <v>-3.2379073121801022E-2</v>
      </c>
      <c r="W59" s="18">
        <f t="shared" si="12"/>
        <v>6.9088296477064493E-2</v>
      </c>
      <c r="Z59" s="41" t="s">
        <v>33</v>
      </c>
      <c r="AA59" s="43">
        <v>0.70723594135658641</v>
      </c>
      <c r="AB59" s="44">
        <v>-1.724203077425682</v>
      </c>
      <c r="AC59" s="44">
        <v>-0.12373777971995414</v>
      </c>
      <c r="AD59" s="44">
        <v>8.3340722825509764E-2</v>
      </c>
      <c r="AE59" s="44">
        <v>6.8973205331364293E-2</v>
      </c>
      <c r="AF59" s="44">
        <v>-8.601793080173839E-2</v>
      </c>
      <c r="AG59" s="44">
        <v>-0.17195181236132481</v>
      </c>
      <c r="AH59" s="45">
        <v>-0.18415446806846208</v>
      </c>
      <c r="AI59" s="44">
        <v>-0.20820650466013141</v>
      </c>
      <c r="AJ59" s="44">
        <v>-0.24142265701538101</v>
      </c>
      <c r="AL59" s="47">
        <f t="shared" si="46"/>
        <v>0</v>
      </c>
      <c r="AM59" s="47">
        <f t="shared" si="47"/>
        <v>-1.869068451874323E-4</v>
      </c>
      <c r="AN59" s="47">
        <f t="shared" si="48"/>
        <v>-1.1262914027628775E-7</v>
      </c>
      <c r="AO59" s="47">
        <f t="shared" si="49"/>
        <v>2.8625979596223598E-4</v>
      </c>
      <c r="AP59" s="47">
        <f t="shared" si="50"/>
        <v>4.8323212554678591E-4</v>
      </c>
      <c r="AQ59" s="47">
        <f t="shared" si="51"/>
        <v>-4.626740754121186E-4</v>
      </c>
      <c r="AR59" s="47">
        <f t="shared" si="52"/>
        <v>-2.7540286026305285E-2</v>
      </c>
      <c r="AS59" s="47">
        <f t="shared" si="53"/>
        <v>-3.0433327755951325E-2</v>
      </c>
      <c r="AT59" s="47">
        <f t="shared" si="54"/>
        <v>-2.1126166361237469E-2</v>
      </c>
      <c r="AU59" s="47">
        <f t="shared" si="55"/>
        <v>-1.6679480104159296E-2</v>
      </c>
    </row>
    <row r="60" spans="1:47" x14ac:dyDescent="0.25">
      <c r="A60" s="4" t="s">
        <v>10</v>
      </c>
      <c r="B60" s="6">
        <v>0</v>
      </c>
      <c r="C60" s="7">
        <v>2.3103095912481119E-2</v>
      </c>
      <c r="D60" s="7">
        <v>4.6725384671327981E-3</v>
      </c>
      <c r="E60" s="7">
        <v>5.0567115074133272E-2</v>
      </c>
      <c r="F60" s="7">
        <v>5.0234300636341989E-2</v>
      </c>
      <c r="G60" s="7">
        <v>4.1780107516919338E-2</v>
      </c>
      <c r="H60" s="7">
        <v>0.1287447063708847</v>
      </c>
      <c r="I60" s="7">
        <v>0.1374371218911084</v>
      </c>
      <c r="J60" s="7">
        <v>0.10045749742537573</v>
      </c>
      <c r="K60" s="7">
        <v>8.5101463292982321E-2</v>
      </c>
      <c r="M60" s="18">
        <f t="shared" si="3"/>
        <v>2.3103095912481119E-2</v>
      </c>
      <c r="N60" s="18">
        <f t="shared" si="4"/>
        <v>-1.8430557445348321E-2</v>
      </c>
      <c r="O60" s="18">
        <f t="shared" si="5"/>
        <v>4.589457660700047E-2</v>
      </c>
      <c r="P60" s="18">
        <f t="shared" si="6"/>
        <v>-3.3281443779128311E-4</v>
      </c>
      <c r="Q60" s="18">
        <f t="shared" si="7"/>
        <v>-8.4541931194226511E-3</v>
      </c>
      <c r="R60" s="18">
        <f t="shared" si="8"/>
        <v>8.6964598853965361E-2</v>
      </c>
      <c r="S60" s="18">
        <f t="shared" si="9"/>
        <v>8.6924155202237063E-3</v>
      </c>
      <c r="T60" s="18">
        <f t="shared" si="10"/>
        <v>-3.6979624465732677E-2</v>
      </c>
      <c r="U60" s="18">
        <f t="shared" si="11"/>
        <v>-1.5356034132393406E-2</v>
      </c>
      <c r="W60" s="18">
        <f t="shared" si="12"/>
        <v>8.5101463292982321E-2</v>
      </c>
      <c r="Z60" s="41" t="s">
        <v>34</v>
      </c>
      <c r="AA60" s="43">
        <v>3.0060461594891105E-2</v>
      </c>
      <c r="AB60" s="44">
        <v>-1.1844895262460367</v>
      </c>
      <c r="AC60" s="44">
        <v>-1.2577962094380386</v>
      </c>
      <c r="AD60" s="44">
        <v>-1.3972624527350788</v>
      </c>
      <c r="AE60" s="44">
        <v>-1.3080502467876955</v>
      </c>
      <c r="AF60" s="44">
        <v>-1.4181167321900345</v>
      </c>
      <c r="AG60" s="44">
        <v>-1.4460968007522748</v>
      </c>
      <c r="AH60" s="45">
        <v>-1.4126855201374169</v>
      </c>
      <c r="AI60" s="44">
        <v>-1.276251965262875</v>
      </c>
      <c r="AJ60" s="44">
        <v>-1.2337165600414535</v>
      </c>
      <c r="AL60" s="47">
        <f t="shared" si="46"/>
        <v>0</v>
      </c>
      <c r="AM60" s="47">
        <f t="shared" si="47"/>
        <v>-2.7365375132191505E-2</v>
      </c>
      <c r="AN60" s="47">
        <f t="shared" si="48"/>
        <v>-5.8771011724130569E-3</v>
      </c>
      <c r="AO60" s="47">
        <f t="shared" si="49"/>
        <v>-7.0655531236220426E-2</v>
      </c>
      <c r="AP60" s="47">
        <f t="shared" si="50"/>
        <v>-6.5708989344574434E-2</v>
      </c>
      <c r="AQ60" s="47">
        <f t="shared" si="51"/>
        <v>-5.9249069542441947E-2</v>
      </c>
      <c r="AR60" s="47">
        <f t="shared" si="52"/>
        <v>-0.18617730799672738</v>
      </c>
      <c r="AS60" s="47">
        <f t="shared" si="53"/>
        <v>-0.19415543202493005</v>
      </c>
      <c r="AT60" s="47">
        <f t="shared" si="54"/>
        <v>-0.12820907851452598</v>
      </c>
      <c r="AU60" s="47">
        <f t="shared" si="55"/>
        <v>-0.10499108454831217</v>
      </c>
    </row>
    <row r="61" spans="1:47" x14ac:dyDescent="0.25">
      <c r="A61" s="4" t="s">
        <v>11</v>
      </c>
      <c r="B61" s="6">
        <v>0</v>
      </c>
      <c r="C61" s="7">
        <v>2.3822548518540061E-3</v>
      </c>
      <c r="D61" s="7">
        <v>1.7253374886638456E-2</v>
      </c>
      <c r="E61" s="7">
        <v>0.17067836997042718</v>
      </c>
      <c r="F61" s="7">
        <v>0.1502159237304613</v>
      </c>
      <c r="G61" s="7">
        <v>0.1083268045880556</v>
      </c>
      <c r="H61" s="7">
        <v>9.8737445581148206E-2</v>
      </c>
      <c r="I61" s="7">
        <v>0.11320157289512955</v>
      </c>
      <c r="J61" s="7">
        <v>9.9846565319699765E-2</v>
      </c>
      <c r="K61" s="7">
        <v>0.12941752237886614</v>
      </c>
      <c r="M61" s="18">
        <f t="shared" si="3"/>
        <v>2.3822548518540061E-3</v>
      </c>
      <c r="N61" s="18">
        <f t="shared" si="4"/>
        <v>1.4871120034784449E-2</v>
      </c>
      <c r="O61" s="18">
        <f t="shared" si="5"/>
        <v>0.15342499508378873</v>
      </c>
      <c r="P61" s="18">
        <f t="shared" si="6"/>
        <v>-2.0462446239965876E-2</v>
      </c>
      <c r="Q61" s="18">
        <f t="shared" si="7"/>
        <v>-4.1889119142405701E-2</v>
      </c>
      <c r="R61" s="18">
        <f t="shared" si="8"/>
        <v>-9.589359006907397E-3</v>
      </c>
      <c r="S61" s="18">
        <f t="shared" si="9"/>
        <v>1.4464127313981348E-2</v>
      </c>
      <c r="T61" s="18">
        <f t="shared" si="10"/>
        <v>-1.3355007575429789E-2</v>
      </c>
      <c r="U61" s="18">
        <f t="shared" si="11"/>
        <v>2.9570957059166375E-2</v>
      </c>
      <c r="W61" s="18">
        <f t="shared" si="12"/>
        <v>0.12941752237886614</v>
      </c>
      <c r="Z61" s="41" t="s">
        <v>35</v>
      </c>
      <c r="AA61" s="43">
        <v>-0.37860100241639222</v>
      </c>
      <c r="AB61" s="44">
        <v>-0.11193780862956414</v>
      </c>
      <c r="AC61" s="44">
        <v>0.25010937234372937</v>
      </c>
      <c r="AD61" s="44">
        <v>0.41045671805881567</v>
      </c>
      <c r="AE61" s="44">
        <v>0.6391278001166667</v>
      </c>
      <c r="AF61" s="44">
        <v>0.68231749804828623</v>
      </c>
      <c r="AG61" s="44">
        <v>0.60182455228608023</v>
      </c>
      <c r="AH61" s="45">
        <v>0.66702151903054441</v>
      </c>
      <c r="AI61" s="44">
        <v>0.70681736178703114</v>
      </c>
      <c r="AJ61" s="44">
        <v>0.7374160496997223</v>
      </c>
      <c r="AL61" s="47">
        <f t="shared" si="46"/>
        <v>0</v>
      </c>
      <c r="AM61" s="47">
        <f t="shared" si="47"/>
        <v>-2.6666438771368441E-4</v>
      </c>
      <c r="AN61" s="47">
        <f t="shared" si="48"/>
        <v>4.3152307637082067E-3</v>
      </c>
      <c r="AO61" s="47">
        <f t="shared" si="49"/>
        <v>7.0056083581689854E-2</v>
      </c>
      <c r="AP61" s="47">
        <f t="shared" si="50"/>
        <v>9.6007172876342722E-2</v>
      </c>
      <c r="AQ61" s="47">
        <f t="shared" si="51"/>
        <v>7.3913274278087707E-2</v>
      </c>
      <c r="AR61" s="47">
        <f t="shared" si="52"/>
        <v>5.9422618980745731E-2</v>
      </c>
      <c r="AS61" s="47">
        <f t="shared" si="53"/>
        <v>7.5507885109156223E-2</v>
      </c>
      <c r="AT61" s="47">
        <f t="shared" si="54"/>
        <v>7.0573285882766665E-2</v>
      </c>
      <c r="AU61" s="47">
        <f t="shared" si="55"/>
        <v>9.5434558114548873E-2</v>
      </c>
    </row>
    <row r="62" spans="1:47" x14ac:dyDescent="0.25">
      <c r="A62" s="5" t="s">
        <v>12</v>
      </c>
      <c r="B62" s="6">
        <v>0</v>
      </c>
      <c r="C62" s="7">
        <v>2.6273770904821289E-2</v>
      </c>
      <c r="D62" s="7">
        <v>3.7421492401125632E-3</v>
      </c>
      <c r="E62" s="7">
        <v>0.11425526592572677</v>
      </c>
      <c r="F62" s="7">
        <v>4.0472212840788842E-2</v>
      </c>
      <c r="G62" s="7">
        <v>3.6800774052363921E-4</v>
      </c>
      <c r="H62" s="7">
        <v>-2.0924593402252347E-7</v>
      </c>
      <c r="I62" s="7">
        <v>-2.245469273462252E-7</v>
      </c>
      <c r="J62" s="7">
        <v>0.10555326393224085</v>
      </c>
      <c r="K62" s="7">
        <v>2.7601876712559929E-2</v>
      </c>
      <c r="M62" s="18">
        <f t="shared" si="3"/>
        <v>2.6273770904821289E-2</v>
      </c>
      <c r="N62" s="18">
        <f t="shared" si="4"/>
        <v>-2.2531621664708727E-2</v>
      </c>
      <c r="O62" s="18">
        <f t="shared" si="5"/>
        <v>0.1105131166856142</v>
      </c>
      <c r="P62" s="18">
        <f t="shared" si="6"/>
        <v>-7.3783053084937933E-2</v>
      </c>
      <c r="Q62" s="18">
        <f t="shared" si="7"/>
        <v>-4.0104205100265203E-2</v>
      </c>
      <c r="R62" s="18">
        <f t="shared" si="8"/>
        <v>-3.6821698645766174E-4</v>
      </c>
      <c r="S62" s="18">
        <f t="shared" si="9"/>
        <v>-1.5300993323701728E-8</v>
      </c>
      <c r="T62" s="18">
        <f t="shared" si="10"/>
        <v>0.10555348847916819</v>
      </c>
      <c r="U62" s="18">
        <f t="shared" si="11"/>
        <v>-7.7951387219680923E-2</v>
      </c>
      <c r="W62" s="18">
        <f t="shared" si="12"/>
        <v>2.7601876712559911E-2</v>
      </c>
      <c r="Z62" s="41" t="s">
        <v>36</v>
      </c>
      <c r="AA62" s="43">
        <v>0.90524170750629918</v>
      </c>
      <c r="AB62" s="44">
        <v>-0.69011847702216333</v>
      </c>
      <c r="AC62" s="44">
        <v>-0.49835074712009958</v>
      </c>
      <c r="AD62" s="44">
        <v>-0.65875744361950317</v>
      </c>
      <c r="AE62" s="44">
        <v>-0.45952207442387927</v>
      </c>
      <c r="AF62" s="44">
        <v>-0.50551603080799712</v>
      </c>
      <c r="AG62" s="44">
        <v>-0.23654425178854291</v>
      </c>
      <c r="AH62" s="45">
        <v>-0.29770915617233107</v>
      </c>
      <c r="AI62" s="44">
        <v>-0.25430071802139209</v>
      </c>
      <c r="AJ62" s="44">
        <v>-0.23889424806160761</v>
      </c>
      <c r="AL62" s="47">
        <f t="shared" si="46"/>
        <v>0</v>
      </c>
      <c r="AM62" s="47">
        <f t="shared" si="47"/>
        <v>-1.8132014762464493E-2</v>
      </c>
      <c r="AN62" s="47">
        <f t="shared" si="48"/>
        <v>-1.8649028696450089E-3</v>
      </c>
      <c r="AO62" s="47">
        <f t="shared" si="49"/>
        <v>-7.5266506901298297E-2</v>
      </c>
      <c r="AP62" s="47">
        <f t="shared" si="50"/>
        <v>-1.8597875201124051E-2</v>
      </c>
      <c r="AQ62" s="47">
        <f t="shared" si="51"/>
        <v>-1.8603381229612942E-4</v>
      </c>
      <c r="AR62" s="47">
        <f t="shared" si="52"/>
        <v>4.9495922903152629E-8</v>
      </c>
      <c r="AS62" s="47">
        <f t="shared" si="53"/>
        <v>6.6849676261334436E-8</v>
      </c>
      <c r="AT62" s="47">
        <f t="shared" si="54"/>
        <v>-2.6842270807470356E-2</v>
      </c>
      <c r="AU62" s="47">
        <f t="shared" si="55"/>
        <v>-6.5939295823362019E-3</v>
      </c>
    </row>
    <row r="63" spans="1:47" x14ac:dyDescent="0.25">
      <c r="A63" s="5" t="s">
        <v>13</v>
      </c>
      <c r="B63" s="6">
        <v>0</v>
      </c>
      <c r="C63" s="7">
        <v>7.4362170098229791E-2</v>
      </c>
      <c r="D63" s="7">
        <v>0.12007877672976182</v>
      </c>
      <c r="E63" s="7">
        <v>0.11049959209530757</v>
      </c>
      <c r="F63" s="7">
        <v>0.15814811105446752</v>
      </c>
      <c r="G63" s="7">
        <v>0.17206735169272236</v>
      </c>
      <c r="H63" s="7">
        <v>0.11908064438425607</v>
      </c>
      <c r="I63" s="7">
        <v>0.11571296728268728</v>
      </c>
      <c r="J63" s="7">
        <v>0.10044769731039034</v>
      </c>
      <c r="K63" s="7">
        <v>9.1801838269044797E-2</v>
      </c>
      <c r="M63" s="18">
        <f t="shared" si="3"/>
        <v>7.4362170098229791E-2</v>
      </c>
      <c r="N63" s="18">
        <f t="shared" si="4"/>
        <v>4.5716606631532028E-2</v>
      </c>
      <c r="O63" s="18">
        <f t="shared" si="5"/>
        <v>-9.5791846344542436E-3</v>
      </c>
      <c r="P63" s="18">
        <f t="shared" si="6"/>
        <v>4.7648518959159947E-2</v>
      </c>
      <c r="Q63" s="18">
        <f t="shared" si="7"/>
        <v>1.3919240638254837E-2</v>
      </c>
      <c r="R63" s="18">
        <f t="shared" si="8"/>
        <v>-5.2986707308466288E-2</v>
      </c>
      <c r="S63" s="18">
        <f t="shared" si="9"/>
        <v>-3.3676771015687945E-3</v>
      </c>
      <c r="T63" s="18">
        <f t="shared" si="10"/>
        <v>-1.5265269972296935E-2</v>
      </c>
      <c r="U63" s="18">
        <f t="shared" si="11"/>
        <v>-8.6458590413455438E-3</v>
      </c>
      <c r="W63" s="18">
        <f t="shared" si="12"/>
        <v>9.1801838269044797E-2</v>
      </c>
      <c r="Z63" s="40" t="s">
        <v>37</v>
      </c>
      <c r="AA63" s="46">
        <v>4.1797421037620034E-4</v>
      </c>
      <c r="AB63" s="46">
        <v>0.52608623730032067</v>
      </c>
      <c r="AC63" s="44">
        <v>0.3403255750835476</v>
      </c>
      <c r="AD63" s="44">
        <v>0.2846319429304352</v>
      </c>
      <c r="AE63" s="44">
        <v>0.22198862424667071</v>
      </c>
      <c r="AF63" s="44">
        <v>0.19820091259058847</v>
      </c>
      <c r="AG63" s="44">
        <v>0.20121664704829731</v>
      </c>
      <c r="AH63" s="45">
        <v>0.10233538761935589</v>
      </c>
      <c r="AI63" s="44">
        <v>0.12696173149604065</v>
      </c>
      <c r="AJ63" s="44">
        <v>0.10076154240448852</v>
      </c>
      <c r="AL63" s="47">
        <f t="shared" si="46"/>
        <v>0</v>
      </c>
      <c r="AM63" s="47">
        <f t="shared" si="47"/>
        <v>3.9120914264464131E-2</v>
      </c>
      <c r="AN63" s="47">
        <f t="shared" si="48"/>
        <v>4.0865878745885105E-2</v>
      </c>
      <c r="AO63" s="47">
        <f t="shared" si="49"/>
        <v>3.1451713591107953E-2</v>
      </c>
      <c r="AP63" s="47">
        <f t="shared" si="50"/>
        <v>3.5107081600190944E-2</v>
      </c>
      <c r="AQ63" s="47">
        <f t="shared" si="51"/>
        <v>3.4103906132543313E-2</v>
      </c>
      <c r="AR63" s="47">
        <f t="shared" si="52"/>
        <v>2.3961007991350661E-2</v>
      </c>
      <c r="AS63" s="47">
        <f t="shared" si="53"/>
        <v>1.1841531359459648E-2</v>
      </c>
      <c r="AT63" s="47">
        <f t="shared" si="54"/>
        <v>1.2753013575317343E-2</v>
      </c>
      <c r="AU63" s="47">
        <f t="shared" si="55"/>
        <v>9.2500948195563537E-3</v>
      </c>
    </row>
    <row r="64" spans="1:47" x14ac:dyDescent="0.25">
      <c r="A64" s="10"/>
      <c r="B64" s="9"/>
      <c r="C64" s="9"/>
      <c r="D64" s="9"/>
      <c r="E64" s="9"/>
      <c r="F64" s="9"/>
      <c r="G64" s="9"/>
      <c r="H64" s="9"/>
      <c r="I64" s="9"/>
      <c r="J64" s="9"/>
      <c r="K64" s="9"/>
    </row>
    <row r="65" spans="1:18" x14ac:dyDescent="0.25">
      <c r="A65" s="5" t="s">
        <v>14</v>
      </c>
      <c r="B65" s="23">
        <v>0.30959952537059937</v>
      </c>
      <c r="C65" s="23">
        <v>0.31293198921975529</v>
      </c>
      <c r="D65" s="23">
        <v>0.32536518014287369</v>
      </c>
      <c r="E65" s="23">
        <v>0.17326117209579617</v>
      </c>
      <c r="F65" s="23">
        <v>0.1329927818119557</v>
      </c>
      <c r="G65" s="23">
        <v>0.27153530365732159</v>
      </c>
      <c r="H65" s="23">
        <v>0.11702718149086544</v>
      </c>
      <c r="I65" s="23">
        <v>0.13386574801791593</v>
      </c>
      <c r="J65" s="23">
        <v>0.28317823443335766</v>
      </c>
      <c r="K65" s="24">
        <v>0.28365683936301828</v>
      </c>
    </row>
    <row r="66" spans="1:18" x14ac:dyDescent="0.25">
      <c r="A66" s="5" t="s">
        <v>15</v>
      </c>
      <c r="B66" s="12">
        <v>-3.7495518405500666E-2</v>
      </c>
      <c r="C66" s="12">
        <v>4.8316776432414344E-3</v>
      </c>
      <c r="D66" s="12">
        <v>3.9902739056926362E-3</v>
      </c>
      <c r="E66" s="12">
        <v>-4.1803162421070426E-3</v>
      </c>
      <c r="F66" s="12">
        <v>2.5424170408060347E-3</v>
      </c>
      <c r="G66" s="12">
        <v>4.5283867061649177E-2</v>
      </c>
      <c r="H66" s="12">
        <v>1.7772267659509625E-2</v>
      </c>
      <c r="I66" s="12">
        <v>9.7184575139297232E-3</v>
      </c>
      <c r="J66" s="15">
        <v>1.031505738927159E-2</v>
      </c>
      <c r="K66" s="12">
        <v>5.9332434537962539E-2</v>
      </c>
      <c r="M66" s="49" t="s">
        <v>45</v>
      </c>
      <c r="N66" s="49" t="s">
        <v>43</v>
      </c>
      <c r="O66" s="50" t="s">
        <v>46</v>
      </c>
      <c r="P66" s="50" t="s">
        <v>44</v>
      </c>
      <c r="Q66" s="50" t="s">
        <v>26</v>
      </c>
      <c r="R66" s="50" t="s">
        <v>23</v>
      </c>
    </row>
    <row r="67" spans="1:18" x14ac:dyDescent="0.25">
      <c r="A67" s="5" t="s">
        <v>27</v>
      </c>
      <c r="B67" s="18">
        <f>B66</f>
        <v>-3.7495518405500666E-2</v>
      </c>
      <c r="C67" s="18">
        <f>B67+C66</f>
        <v>-3.2663840762259234E-2</v>
      </c>
      <c r="D67" s="18">
        <f t="shared" ref="D67:K67" si="56">C67+D66</f>
        <v>-2.86735668565666E-2</v>
      </c>
      <c r="E67" s="18">
        <f t="shared" si="56"/>
        <v>-3.2853883098673639E-2</v>
      </c>
      <c r="F67" s="18">
        <f t="shared" si="56"/>
        <v>-3.0311466057867605E-2</v>
      </c>
      <c r="G67" s="18">
        <f t="shared" si="56"/>
        <v>1.4972401003781572E-2</v>
      </c>
      <c r="H67" s="18">
        <f t="shared" si="56"/>
        <v>3.2744668663291197E-2</v>
      </c>
      <c r="I67" s="18">
        <f t="shared" si="56"/>
        <v>4.2463126177220922E-2</v>
      </c>
      <c r="J67" s="18">
        <f t="shared" si="56"/>
        <v>5.2778183566492512E-2</v>
      </c>
      <c r="K67" s="18">
        <f t="shared" si="56"/>
        <v>0.11211061810445505</v>
      </c>
      <c r="M67" t="s">
        <v>19</v>
      </c>
      <c r="N67" s="18">
        <f>AVERAGE(B66:K66)</f>
        <v>1.1211061810445505E-2</v>
      </c>
      <c r="O67" s="18">
        <f>AVERAGE(B65:K65)</f>
        <v>0.23434139556034589</v>
      </c>
      <c r="P67" s="47">
        <f>AVERAGE(B68:K68)</f>
        <v>3.5950779289570398E-2</v>
      </c>
      <c r="Q67" s="35">
        <f>AVERAGE(B70:K70)</f>
        <v>5.4230452604848121E-2</v>
      </c>
      <c r="R67" s="18">
        <f>X54</f>
        <v>0.18105904476134077</v>
      </c>
    </row>
    <row r="68" spans="1:18" x14ac:dyDescent="0.25">
      <c r="A68" s="3" t="s">
        <v>24</v>
      </c>
      <c r="B68" s="47">
        <f>SUM(AL54:AL63)</f>
        <v>-1.1868240038449076</v>
      </c>
      <c r="C68" s="47">
        <f t="shared" ref="C68:K68" si="57">SUM(AM54:AM63)</f>
        <v>-0.22718410924300336</v>
      </c>
      <c r="D68" s="47">
        <f t="shared" si="57"/>
        <v>3.6985976765889488E-2</v>
      </c>
      <c r="E68" s="47">
        <f t="shared" si="57"/>
        <v>-0.12309631813981053</v>
      </c>
      <c r="F68" s="47">
        <f t="shared" si="57"/>
        <v>-4.9899106243089096E-2</v>
      </c>
      <c r="G68" s="47">
        <f t="shared" si="57"/>
        <v>-9.6344447552206544E-2</v>
      </c>
      <c r="H68" s="47">
        <f t="shared" si="57"/>
        <v>0.1887690465636056</v>
      </c>
      <c r="I68" s="47">
        <f t="shared" si="57"/>
        <v>0.33307845397836117</v>
      </c>
      <c r="J68" s="47">
        <f t="shared" si="57"/>
        <v>0.63913439094691582</v>
      </c>
      <c r="K68" s="47">
        <f t="shared" si="57"/>
        <v>0.84488790966394922</v>
      </c>
    </row>
    <row r="69" spans="1:18" x14ac:dyDescent="0.25">
      <c r="A69" s="3" t="s">
        <v>25</v>
      </c>
      <c r="B69" s="32">
        <f>B66/B65</f>
        <v>-0.12110974123948502</v>
      </c>
      <c r="C69" s="32">
        <f t="shared" ref="C69:K69" si="58">C66/C65</f>
        <v>1.5440024700857308E-2</v>
      </c>
      <c r="D69" s="32">
        <f t="shared" si="58"/>
        <v>1.2263985666629833E-2</v>
      </c>
      <c r="E69" s="32">
        <f t="shared" si="58"/>
        <v>-2.412725362261629E-2</v>
      </c>
      <c r="F69" s="32">
        <f t="shared" si="58"/>
        <v>1.91169551171647E-2</v>
      </c>
      <c r="G69" s="32">
        <f t="shared" si="58"/>
        <v>0.16676972184360073</v>
      </c>
      <c r="H69" s="32">
        <f t="shared" si="58"/>
        <v>0.15186444237227775</v>
      </c>
      <c r="I69" s="32">
        <f t="shared" si="58"/>
        <v>7.2598537399044399E-2</v>
      </c>
      <c r="J69" s="32">
        <f t="shared" si="58"/>
        <v>3.64260247964047E-2</v>
      </c>
      <c r="K69" s="32">
        <f t="shared" si="58"/>
        <v>0.20916976537988599</v>
      </c>
    </row>
    <row r="70" spans="1:18" x14ac:dyDescent="0.25">
      <c r="A70" s="3" t="s">
        <v>26</v>
      </c>
      <c r="B70" s="35">
        <f>B69*SQRT(1+(B68/3)*B69)</f>
        <v>-0.1239771017368471</v>
      </c>
      <c r="C70" s="35">
        <f t="shared" ref="C70:K70" si="59">C69*SQRT(1+(C68/3)*C69)</f>
        <v>1.5430995492259025E-2</v>
      </c>
      <c r="D70" s="35">
        <f t="shared" si="59"/>
        <v>1.2264912779682398E-2</v>
      </c>
      <c r="E70" s="35">
        <f t="shared" si="59"/>
        <v>-2.4139193562623073E-2</v>
      </c>
      <c r="F70" s="35">
        <f t="shared" si="59"/>
        <v>1.9113915537816169E-2</v>
      </c>
      <c r="G70" s="35">
        <f t="shared" si="59"/>
        <v>0.16632253139720046</v>
      </c>
      <c r="H70" s="35">
        <f t="shared" si="59"/>
        <v>0.15258830795062436</v>
      </c>
      <c r="I70" s="35">
        <f t="shared" si="59"/>
        <v>7.2890534490788153E-2</v>
      </c>
      <c r="J70" s="35">
        <f t="shared" si="59"/>
        <v>3.6567091449928472E-2</v>
      </c>
      <c r="K70" s="35">
        <f t="shared" si="59"/>
        <v>0.21524253224965237</v>
      </c>
    </row>
  </sheetData>
  <mergeCells count="1">
    <mergeCell ref="A16:K1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6"/>
  <sheetViews>
    <sheetView zoomScale="80" zoomScaleNormal="80" workbookViewId="0">
      <selection activeCell="B6" sqref="B6:I15"/>
    </sheetView>
  </sheetViews>
  <sheetFormatPr defaultRowHeight="15" x14ac:dyDescent="0.25"/>
  <cols>
    <col min="1" max="1" width="18.7109375" bestFit="1" customWidth="1"/>
    <col min="2" max="11" width="9.140625" bestFit="1" customWidth="1"/>
    <col min="13" max="13" width="10" bestFit="1" customWidth="1"/>
    <col min="14" max="14" width="19.85546875" bestFit="1" customWidth="1"/>
    <col min="15" max="15" width="8.42578125" bestFit="1" customWidth="1"/>
    <col min="16" max="16" width="10.85546875" bestFit="1" customWidth="1"/>
    <col min="17" max="17" width="9.140625" bestFit="1" customWidth="1"/>
    <col min="18" max="18" width="9.5703125" bestFit="1" customWidth="1"/>
    <col min="19" max="21" width="7.28515625" bestFit="1" customWidth="1"/>
    <col min="23" max="24" width="7.7109375" bestFit="1" customWidth="1"/>
    <col min="26" max="26" width="19.42578125" bestFit="1" customWidth="1"/>
    <col min="27" max="33" width="9.140625" bestFit="1" customWidth="1"/>
    <col min="34" max="34" width="8" bestFit="1" customWidth="1"/>
    <col min="35" max="36" width="9.140625" bestFit="1" customWidth="1"/>
    <col min="38" max="47" width="9.140625" bestFit="1" customWidth="1"/>
  </cols>
  <sheetData>
    <row r="1" spans="1:47" x14ac:dyDescent="0.25">
      <c r="A1" s="1" t="s">
        <v>18</v>
      </c>
    </row>
    <row r="2" spans="1:47" x14ac:dyDescent="0.25">
      <c r="A2" s="3"/>
    </row>
    <row r="3" spans="1:47" x14ac:dyDescent="0.25">
      <c r="A3" s="2" t="s">
        <v>1</v>
      </c>
    </row>
    <row r="4" spans="1:47" x14ac:dyDescent="0.25">
      <c r="A4" s="3"/>
      <c r="Z4" t="s">
        <v>40</v>
      </c>
    </row>
    <row r="5" spans="1:47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Z5" s="41"/>
      <c r="AA5" s="42">
        <v>2008</v>
      </c>
      <c r="AB5" s="41">
        <v>2009</v>
      </c>
      <c r="AC5" s="41">
        <v>2010</v>
      </c>
      <c r="AD5" s="41">
        <v>2011</v>
      </c>
      <c r="AE5" s="41">
        <v>2012</v>
      </c>
      <c r="AF5" s="41">
        <v>2013</v>
      </c>
      <c r="AG5" s="41">
        <v>2014</v>
      </c>
      <c r="AH5" s="41">
        <v>2015</v>
      </c>
      <c r="AI5" s="41">
        <v>2016</v>
      </c>
      <c r="AJ5" s="41">
        <v>2017</v>
      </c>
      <c r="AL5" s="47"/>
    </row>
    <row r="6" spans="1:47" x14ac:dyDescent="0.25">
      <c r="A6" s="4" t="s">
        <v>4</v>
      </c>
      <c r="B6" s="63">
        <v>5.245474533048914E-2</v>
      </c>
      <c r="C6" s="20">
        <v>0.47854313738059084</v>
      </c>
      <c r="D6" s="20">
        <v>0.29162652458209198</v>
      </c>
      <c r="E6" s="20">
        <v>0.1312107167411701</v>
      </c>
      <c r="F6" s="18">
        <v>0.17264652705809919</v>
      </c>
      <c r="G6" s="18">
        <v>0.1960623659776527</v>
      </c>
      <c r="H6" s="20">
        <v>8.5150033974330699E-2</v>
      </c>
      <c r="I6" s="62">
        <v>0.13630247480716146</v>
      </c>
      <c r="J6" s="18">
        <v>9.9035583507575103E-2</v>
      </c>
      <c r="K6" s="18">
        <v>0.10468203530015932</v>
      </c>
      <c r="M6" s="18">
        <f>C6-B6</f>
        <v>0.42608839205010168</v>
      </c>
      <c r="N6" s="18">
        <f t="shared" ref="N6:T6" si="1">D6-C6</f>
        <v>-0.18691661279849886</v>
      </c>
      <c r="O6" s="18">
        <f t="shared" si="1"/>
        <v>-0.16041580784092188</v>
      </c>
      <c r="P6" s="18">
        <f t="shared" si="1"/>
        <v>4.1435810316929084E-2</v>
      </c>
      <c r="Q6" s="18">
        <f t="shared" si="1"/>
        <v>2.3415838919553511E-2</v>
      </c>
      <c r="R6" s="18">
        <f t="shared" si="1"/>
        <v>-0.110912332003322</v>
      </c>
      <c r="S6" s="18">
        <f t="shared" si="1"/>
        <v>5.1152440832830756E-2</v>
      </c>
      <c r="T6" s="18">
        <f t="shared" si="1"/>
        <v>-3.7266891299586352E-2</v>
      </c>
      <c r="U6" s="18">
        <f>K6-J6</f>
        <v>5.6464517925842173E-3</v>
      </c>
      <c r="W6" s="18">
        <f>ABS(SUM(M6:U6))</f>
        <v>5.222728996967016E-2</v>
      </c>
      <c r="X6" s="21">
        <f>SUM(W6:W15)/10</f>
        <v>0.10385936350063092</v>
      </c>
      <c r="Z6" s="41" t="s">
        <v>28</v>
      </c>
      <c r="AA6" s="43">
        <v>-0.66367433985139612</v>
      </c>
      <c r="AB6" s="44">
        <v>-0.26387857617870109</v>
      </c>
      <c r="AC6" s="44">
        <v>-9.1664242623681377E-2</v>
      </c>
      <c r="AD6" s="44">
        <v>-0.14166557402399677</v>
      </c>
      <c r="AE6" s="44">
        <v>-0.22268426391848264</v>
      </c>
      <c r="AF6" s="44">
        <v>-0.25433331919633928</v>
      </c>
      <c r="AG6" s="44">
        <v>8.5596477703722113E-2</v>
      </c>
      <c r="AH6" s="45">
        <v>9.6014200325291142E-3</v>
      </c>
      <c r="AI6" s="44">
        <v>1.6990459547325396E-2</v>
      </c>
      <c r="AJ6" s="44">
        <v>4.6361880838029529E-2</v>
      </c>
      <c r="AL6" s="47">
        <f>AA6*B6</f>
        <v>-3.4812868479285483E-2</v>
      </c>
      <c r="AM6" s="47">
        <f t="shared" ref="AM6:AU6" si="2">AB6*C6</f>
        <v>-0.12627728173207886</v>
      </c>
      <c r="AN6" s="47">
        <f t="shared" si="2"/>
        <v>-2.6731724504793861E-2</v>
      </c>
      <c r="AO6" s="47">
        <f t="shared" si="2"/>
        <v>-1.8588041505237903E-2</v>
      </c>
      <c r="AP6" s="47">
        <f t="shared" si="2"/>
        <v>-3.8445664796015216E-2</v>
      </c>
      <c r="AQ6" s="47">
        <f t="shared" si="2"/>
        <v>-4.9865192308583835E-2</v>
      </c>
      <c r="AR6" s="47">
        <f t="shared" si="2"/>
        <v>7.2885429845549778E-3</v>
      </c>
      <c r="AS6" s="47">
        <f t="shared" si="2"/>
        <v>1.308697312096775E-3</v>
      </c>
      <c r="AT6" s="47">
        <f t="shared" si="2"/>
        <v>1.682660075331221E-3</v>
      </c>
      <c r="AU6" s="47">
        <f t="shared" si="2"/>
        <v>4.8532560464683875E-3</v>
      </c>
    </row>
    <row r="7" spans="1:47" x14ac:dyDescent="0.25">
      <c r="A7" s="4" t="s">
        <v>5</v>
      </c>
      <c r="B7" s="63">
        <v>0.40478705883762695</v>
      </c>
      <c r="C7" s="20">
        <v>3.9079424026744511E-2</v>
      </c>
      <c r="D7" s="20">
        <v>0.18763303921992747</v>
      </c>
      <c r="E7" s="20">
        <v>0.11231151468921872</v>
      </c>
      <c r="F7" s="18">
        <v>0.10092591624272122</v>
      </c>
      <c r="G7" s="18">
        <v>0.10220643391324494</v>
      </c>
      <c r="H7" s="20">
        <v>0.12962243734290968</v>
      </c>
      <c r="I7" s="62">
        <v>0.11249208605910499</v>
      </c>
      <c r="J7" s="18">
        <v>0.12165934871631806</v>
      </c>
      <c r="K7" s="18">
        <v>0.12320032308860898</v>
      </c>
      <c r="M7" s="18">
        <f t="shared" ref="M7:M15" si="3">C7-B7</f>
        <v>-0.36570763481088242</v>
      </c>
      <c r="N7" s="18">
        <f t="shared" ref="N7:N15" si="4">D7-C7</f>
        <v>0.14855361519318294</v>
      </c>
      <c r="O7" s="18">
        <f t="shared" ref="O7:O15" si="5">E7-D7</f>
        <v>-7.5321524530708742E-2</v>
      </c>
      <c r="P7" s="18">
        <f t="shared" ref="P7:P15" si="6">F7-E7</f>
        <v>-1.1385598446497502E-2</v>
      </c>
      <c r="Q7" s="18">
        <f t="shared" ref="Q7:Q15" si="7">G7-F7</f>
        <v>1.2805176705237148E-3</v>
      </c>
      <c r="R7" s="18">
        <f t="shared" ref="R7:R15" si="8">H7-G7</f>
        <v>2.7416003429664743E-2</v>
      </c>
      <c r="S7" s="18">
        <f t="shared" ref="S7:S15" si="9">I7-H7</f>
        <v>-1.713035128380469E-2</v>
      </c>
      <c r="T7" s="18">
        <f t="shared" ref="T7:T15" si="10">J7-I7</f>
        <v>9.1672626572130711E-3</v>
      </c>
      <c r="U7" s="18">
        <f t="shared" ref="U7:U15" si="11">K7-J7</f>
        <v>1.5409743722909208E-3</v>
      </c>
      <c r="W7" s="18">
        <f t="shared" ref="W7:W15" si="12">ABS(SUM(M7:U7))</f>
        <v>0.28158673574901794</v>
      </c>
      <c r="Z7" s="41" t="s">
        <v>29</v>
      </c>
      <c r="AA7" s="43">
        <v>-1.1918263877767956</v>
      </c>
      <c r="AB7" s="44">
        <v>-0.75694417084163323</v>
      </c>
      <c r="AC7" s="44">
        <v>-9.4054289222240267E-2</v>
      </c>
      <c r="AD7" s="44">
        <v>-0.2332431984714054</v>
      </c>
      <c r="AE7" s="44">
        <v>-4.1341393126409689E-3</v>
      </c>
      <c r="AF7" s="44">
        <v>-3.7582583513478679E-2</v>
      </c>
      <c r="AG7" s="44">
        <v>-4.2516975151283325E-2</v>
      </c>
      <c r="AH7" s="45">
        <v>-7.6401837354857755E-2</v>
      </c>
      <c r="AI7" s="44">
        <v>-4.2168778754450069E-2</v>
      </c>
      <c r="AJ7" s="44">
        <v>-7.5725045420042034E-2</v>
      </c>
      <c r="AL7" s="47">
        <f t="shared" ref="AL7:AL15" si="13">AA7*B7</f>
        <v>-0.48243589815324217</v>
      </c>
      <c r="AM7" s="47">
        <f t="shared" ref="AM7:AM15" si="14">AB7*C7</f>
        <v>-2.9580942216892725E-2</v>
      </c>
      <c r="AN7" s="47">
        <f t="shared" ref="AN7:AN15" si="15">AC7*D7</f>
        <v>-1.764769213843901E-2</v>
      </c>
      <c r="AO7" s="47">
        <f t="shared" ref="AO7:AO15" si="16">AD7*E7</f>
        <v>-2.6195896911281605E-2</v>
      </c>
      <c r="AP7" s="47">
        <f t="shared" ref="AP7:AP15" si="17">AE7*F7</f>
        <v>-4.1724179800334353E-4</v>
      </c>
      <c r="AQ7" s="47">
        <f t="shared" ref="AQ7:AQ15" si="18">AF7*G7</f>
        <v>-3.8411818381593674E-3</v>
      </c>
      <c r="AR7" s="47">
        <f t="shared" ref="AR7:AR15" si="19">AG7*H7</f>
        <v>-5.5111539475572709E-3</v>
      </c>
      <c r="AS7" s="47">
        <f t="shared" ref="AS7:AS15" si="20">AH7*I7</f>
        <v>-8.5946020627964016E-3</v>
      </c>
      <c r="AT7" s="47">
        <f t="shared" ref="AT7:AT15" si="21">AI7*J7</f>
        <v>-5.1302261594289057E-3</v>
      </c>
      <c r="AU7" s="47">
        <f t="shared" ref="AU7:AU15" si="22">AJ7*K7</f>
        <v>-9.3293500616487678E-3</v>
      </c>
    </row>
    <row r="8" spans="1:47" x14ac:dyDescent="0.25">
      <c r="A8" s="4" t="s">
        <v>6</v>
      </c>
      <c r="B8" s="63">
        <v>1.9161176231836472E-4</v>
      </c>
      <c r="C8" s="20">
        <v>2.0503596339984873E-4</v>
      </c>
      <c r="D8" s="20">
        <v>7.8220304726263401E-2</v>
      </c>
      <c r="E8" s="20">
        <v>5.2938779652470527E-2</v>
      </c>
      <c r="F8" s="18">
        <v>3.430466663680129E-2</v>
      </c>
      <c r="G8" s="18">
        <v>2.2148683352455484E-2</v>
      </c>
      <c r="H8" s="20">
        <v>2.4676686243502617E-2</v>
      </c>
      <c r="I8" s="62">
        <v>4.3068518520937342E-2</v>
      </c>
      <c r="J8" s="18">
        <v>3.4223131536113095E-2</v>
      </c>
      <c r="K8" s="18">
        <v>3.734065082568222E-2</v>
      </c>
      <c r="M8" s="18">
        <f t="shared" si="3"/>
        <v>1.3424201081484009E-5</v>
      </c>
      <c r="N8" s="18">
        <f t="shared" si="4"/>
        <v>7.8015268762863549E-2</v>
      </c>
      <c r="O8" s="18">
        <f t="shared" si="5"/>
        <v>-2.5281525073792874E-2</v>
      </c>
      <c r="P8" s="18">
        <f t="shared" si="6"/>
        <v>-1.8634113015669238E-2</v>
      </c>
      <c r="Q8" s="18">
        <f t="shared" si="7"/>
        <v>-1.2155983284345806E-2</v>
      </c>
      <c r="R8" s="18">
        <f t="shared" si="8"/>
        <v>2.5280028910471333E-3</v>
      </c>
      <c r="S8" s="18">
        <f t="shared" si="9"/>
        <v>1.8391832277434725E-2</v>
      </c>
      <c r="T8" s="18">
        <f t="shared" si="10"/>
        <v>-8.8453869848242467E-3</v>
      </c>
      <c r="U8" s="18">
        <f t="shared" si="11"/>
        <v>3.1175192895691248E-3</v>
      </c>
      <c r="W8" s="18">
        <f t="shared" si="12"/>
        <v>3.7149039063363851E-2</v>
      </c>
      <c r="Z8" s="41" t="s">
        <v>30</v>
      </c>
      <c r="AA8" s="43">
        <v>-0.15789006402433267</v>
      </c>
      <c r="AB8" s="44">
        <v>0.29003001072605722</v>
      </c>
      <c r="AC8" s="44">
        <v>0.22320537052454026</v>
      </c>
      <c r="AD8" s="44">
        <v>-5.894737637268354E-2</v>
      </c>
      <c r="AE8" s="44">
        <v>8.0033443196195514E-2</v>
      </c>
      <c r="AF8" s="44">
        <v>0.11850372025504534</v>
      </c>
      <c r="AG8" s="44">
        <v>6.0283811368684939</v>
      </c>
      <c r="AH8" s="45">
        <v>6.2017653671181057</v>
      </c>
      <c r="AI8" s="44">
        <v>6.3192299001939745</v>
      </c>
      <c r="AJ8" s="44">
        <v>6.1746909259778908</v>
      </c>
      <c r="AL8" s="47">
        <f t="shared" si="13"/>
        <v>-3.0253593420261819E-5</v>
      </c>
      <c r="AM8" s="47">
        <f t="shared" si="14"/>
        <v>5.9466582664085603E-5</v>
      </c>
      <c r="AN8" s="47">
        <f t="shared" si="15"/>
        <v>1.7459192098968072E-2</v>
      </c>
      <c r="AO8" s="47">
        <f t="shared" si="16"/>
        <v>-3.1206021688847414E-3</v>
      </c>
      <c r="AP8" s="47">
        <f t="shared" si="17"/>
        <v>2.7455205886408596E-3</v>
      </c>
      <c r="AQ8" s="47">
        <f t="shared" si="18"/>
        <v>2.6247013760169642E-3</v>
      </c>
      <c r="AR8" s="47">
        <f t="shared" si="19"/>
        <v>0.14876046987075342</v>
      </c>
      <c r="AS8" s="47">
        <f t="shared" si="20"/>
        <v>0.2671008465762339</v>
      </c>
      <c r="AT8" s="47">
        <f t="shared" si="21"/>
        <v>0.21626383608127722</v>
      </c>
      <c r="AU8" s="47">
        <f t="shared" si="22"/>
        <v>0.23056697782344884</v>
      </c>
    </row>
    <row r="9" spans="1:47" x14ac:dyDescent="0.25">
      <c r="A9" s="4" t="s">
        <v>7</v>
      </c>
      <c r="B9" s="63">
        <v>1.0602695728606183E-5</v>
      </c>
      <c r="C9" s="20">
        <v>1.5032042743411004E-3</v>
      </c>
      <c r="D9" s="20">
        <v>9.7578781007044337E-3</v>
      </c>
      <c r="E9" s="20">
        <v>0.11472944651228591</v>
      </c>
      <c r="F9" s="18">
        <v>0.13997374819349173</v>
      </c>
      <c r="G9" s="18">
        <v>0.13129408751755067</v>
      </c>
      <c r="H9" s="20">
        <v>0.10410224125828857</v>
      </c>
      <c r="I9" s="62">
        <v>0.1226475264499847</v>
      </c>
      <c r="J9" s="18">
        <v>8.2986279528798917E-2</v>
      </c>
      <c r="K9" s="18">
        <v>9.0295573102246715E-2</v>
      </c>
      <c r="M9" s="18">
        <f t="shared" si="3"/>
        <v>1.4926015786124942E-3</v>
      </c>
      <c r="N9" s="18">
        <f t="shared" si="4"/>
        <v>8.2546738263633325E-3</v>
      </c>
      <c r="O9" s="18">
        <f t="shared" si="5"/>
        <v>0.10497156841158148</v>
      </c>
      <c r="P9" s="18">
        <f t="shared" si="6"/>
        <v>2.5244301681205825E-2</v>
      </c>
      <c r="Q9" s="18">
        <f t="shared" si="7"/>
        <v>-8.6796606759410588E-3</v>
      </c>
      <c r="R9" s="18">
        <f t="shared" si="8"/>
        <v>-2.7191846259262104E-2</v>
      </c>
      <c r="S9" s="18">
        <f t="shared" si="9"/>
        <v>1.8545285191696126E-2</v>
      </c>
      <c r="T9" s="18">
        <f t="shared" si="10"/>
        <v>-3.9661246921185778E-2</v>
      </c>
      <c r="U9" s="18">
        <f t="shared" si="11"/>
        <v>7.3092935734477976E-3</v>
      </c>
      <c r="W9" s="18">
        <f t="shared" si="12"/>
        <v>9.0284970406518103E-2</v>
      </c>
      <c r="Z9" s="41" t="s">
        <v>31</v>
      </c>
      <c r="AA9" s="43">
        <v>-0.92049095114507673</v>
      </c>
      <c r="AB9" s="44">
        <v>-0.99505560441278462</v>
      </c>
      <c r="AC9" s="44">
        <v>-0.75488360306648494</v>
      </c>
      <c r="AD9" s="44">
        <v>-0.37250255733416804</v>
      </c>
      <c r="AE9" s="44">
        <v>-0.32724555965857943</v>
      </c>
      <c r="AF9" s="44">
        <v>-0.28141591629585971</v>
      </c>
      <c r="AG9" s="44">
        <v>-0.31986749921291041</v>
      </c>
      <c r="AH9" s="45">
        <v>0.81882587832712339</v>
      </c>
      <c r="AI9" s="44">
        <v>0.80183340369258704</v>
      </c>
      <c r="AJ9" s="44">
        <v>0.79659629737480564</v>
      </c>
      <c r="AL9" s="47">
        <f t="shared" si="13"/>
        <v>-9.7596854759265472E-6</v>
      </c>
      <c r="AM9" s="47">
        <f t="shared" si="14"/>
        <v>-1.4957718377603649E-3</v>
      </c>
      <c r="AN9" s="47">
        <f t="shared" si="15"/>
        <v>-7.366062178943312E-3</v>
      </c>
      <c r="AO9" s="47">
        <f t="shared" si="16"/>
        <v>-4.2737012227360149E-2</v>
      </c>
      <c r="AP9" s="47">
        <f t="shared" si="17"/>
        <v>-4.5805787565088275E-2</v>
      </c>
      <c r="AQ9" s="47">
        <f t="shared" si="18"/>
        <v>-3.6948245942980316E-2</v>
      </c>
      <c r="AR9" s="47">
        <f t="shared" si="19"/>
        <v>-3.3298923573747828E-2</v>
      </c>
      <c r="AS9" s="47">
        <f t="shared" si="20"/>
        <v>0.10042696857005781</v>
      </c>
      <c r="AT9" s="47">
        <f t="shared" si="21"/>
        <v>6.6541170974361297E-2</v>
      </c>
      <c r="AU9" s="47">
        <f t="shared" si="22"/>
        <v>7.1929119202585823E-2</v>
      </c>
    </row>
    <row r="10" spans="1:47" x14ac:dyDescent="0.25">
      <c r="A10" s="4" t="s">
        <v>8</v>
      </c>
      <c r="B10" s="63">
        <v>1.6771421530984668E-2</v>
      </c>
      <c r="C10" s="20">
        <v>0.12241363908862667</v>
      </c>
      <c r="D10" s="20">
        <v>7.4105484010293224E-2</v>
      </c>
      <c r="E10" s="20">
        <v>8.4524459982632957E-2</v>
      </c>
      <c r="F10" s="18">
        <v>7.8749389901634617E-2</v>
      </c>
      <c r="G10" s="18">
        <v>8.4668639554717956E-2</v>
      </c>
      <c r="H10" s="20">
        <v>9.7906266310580262E-2</v>
      </c>
      <c r="I10" s="62">
        <v>9.7395769772639529E-2</v>
      </c>
      <c r="J10" s="18">
        <v>0.10207936877670666</v>
      </c>
      <c r="K10" s="18">
        <v>0.10173473798128059</v>
      </c>
      <c r="M10" s="18">
        <f t="shared" si="3"/>
        <v>0.105642217557642</v>
      </c>
      <c r="N10" s="18">
        <f t="shared" si="4"/>
        <v>-4.8308155078333442E-2</v>
      </c>
      <c r="O10" s="18">
        <f t="shared" si="5"/>
        <v>1.0418975972339733E-2</v>
      </c>
      <c r="P10" s="18">
        <f t="shared" si="6"/>
        <v>-5.7750700809983402E-3</v>
      </c>
      <c r="Q10" s="18">
        <f t="shared" si="7"/>
        <v>5.9192496530833388E-3</v>
      </c>
      <c r="R10" s="18">
        <f t="shared" si="8"/>
        <v>1.3237626755862306E-2</v>
      </c>
      <c r="S10" s="18">
        <f t="shared" si="9"/>
        <v>-5.104965379407328E-4</v>
      </c>
      <c r="T10" s="18">
        <f t="shared" si="10"/>
        <v>4.6835990040671321E-3</v>
      </c>
      <c r="U10" s="18">
        <f t="shared" si="11"/>
        <v>-3.4463079542607078E-4</v>
      </c>
      <c r="W10" s="18">
        <f t="shared" si="12"/>
        <v>8.4963316450295923E-2</v>
      </c>
      <c r="Z10" s="41" t="s">
        <v>32</v>
      </c>
      <c r="AA10" s="36">
        <v>1.2512711928181879</v>
      </c>
      <c r="AB10" s="36">
        <v>0.13520433810803398</v>
      </c>
      <c r="AC10" s="36">
        <v>0.69152142342123657</v>
      </c>
      <c r="AD10" s="36">
        <v>0.67570107365179466</v>
      </c>
      <c r="AE10" s="36">
        <v>0.61182528018753179</v>
      </c>
      <c r="AF10" s="36">
        <v>0.58497164848981908</v>
      </c>
      <c r="AG10" s="36">
        <v>0.46348043541416528</v>
      </c>
      <c r="AH10" s="39">
        <v>0.44648936700249769</v>
      </c>
      <c r="AI10" s="36">
        <v>0.4419477160129649</v>
      </c>
      <c r="AJ10" s="36">
        <v>0.40366727886194836</v>
      </c>
      <c r="AL10" s="47">
        <f t="shared" si="13"/>
        <v>2.0985596624331825E-2</v>
      </c>
      <c r="AM10" s="47">
        <f t="shared" si="14"/>
        <v>1.6550855048373524E-2</v>
      </c>
      <c r="AN10" s="47">
        <f t="shared" si="15"/>
        <v>5.1245529786117655E-2</v>
      </c>
      <c r="AO10" s="47">
        <f t="shared" si="16"/>
        <v>5.7113268360103241E-2</v>
      </c>
      <c r="AP10" s="47">
        <f t="shared" si="17"/>
        <v>4.8180867541164789E-2</v>
      </c>
      <c r="AQ10" s="47">
        <f t="shared" si="18"/>
        <v>4.9528753655713666E-2</v>
      </c>
      <c r="AR10" s="47">
        <f t="shared" si="19"/>
        <v>4.5377638939402963E-2</v>
      </c>
      <c r="AS10" s="47">
        <f t="shared" si="20"/>
        <v>4.3486175594506821E-2</v>
      </c>
      <c r="AT10" s="47">
        <f t="shared" si="21"/>
        <v>4.5113743882910673E-2</v>
      </c>
      <c r="AU10" s="47">
        <f t="shared" si="22"/>
        <v>4.1066984846636845E-2</v>
      </c>
    </row>
    <row r="11" spans="1:47" x14ac:dyDescent="0.25">
      <c r="A11" s="4" t="s">
        <v>9</v>
      </c>
      <c r="B11" s="63">
        <v>5.4947824359329869E-4</v>
      </c>
      <c r="C11" s="20">
        <v>5.334688569791781E-4</v>
      </c>
      <c r="D11" s="20">
        <v>9.2989739453310785E-4</v>
      </c>
      <c r="E11" s="20">
        <v>4.3782586326962268E-2</v>
      </c>
      <c r="F11" s="18">
        <v>2.9733348549343931E-2</v>
      </c>
      <c r="G11" s="18">
        <v>4.4537187169612164E-2</v>
      </c>
      <c r="H11" s="20">
        <v>8.3994895909661138E-2</v>
      </c>
      <c r="I11" s="62">
        <v>6.9925466334600575E-2</v>
      </c>
      <c r="J11" s="18">
        <v>8.4405780631509483E-2</v>
      </c>
      <c r="K11" s="18">
        <v>8.6247608839653891E-2</v>
      </c>
      <c r="M11" s="18">
        <f t="shared" si="3"/>
        <v>-1.6009386614120589E-5</v>
      </c>
      <c r="N11" s="18">
        <f t="shared" si="4"/>
        <v>3.9642853755392975E-4</v>
      </c>
      <c r="O11" s="18">
        <f t="shared" si="5"/>
        <v>4.2852688932429162E-2</v>
      </c>
      <c r="P11" s="18">
        <f t="shared" si="6"/>
        <v>-1.4049237777618337E-2</v>
      </c>
      <c r="Q11" s="18">
        <f t="shared" si="7"/>
        <v>1.4803838620268232E-2</v>
      </c>
      <c r="R11" s="18">
        <f t="shared" si="8"/>
        <v>3.9457708740048975E-2</v>
      </c>
      <c r="S11" s="18">
        <f t="shared" si="9"/>
        <v>-1.4069429575060563E-2</v>
      </c>
      <c r="T11" s="18">
        <f t="shared" si="10"/>
        <v>1.4480314296908908E-2</v>
      </c>
      <c r="U11" s="18">
        <f t="shared" si="11"/>
        <v>1.8418282081444082E-3</v>
      </c>
      <c r="W11" s="18">
        <f t="shared" si="12"/>
        <v>8.5698130596060587E-2</v>
      </c>
      <c r="Z11" s="41" t="s">
        <v>33</v>
      </c>
      <c r="AA11" s="43">
        <v>0.70723594135658641</v>
      </c>
      <c r="AB11" s="44">
        <v>-1.724203077425682</v>
      </c>
      <c r="AC11" s="44">
        <v>-0.12373777971995414</v>
      </c>
      <c r="AD11" s="44">
        <v>8.3340722825509764E-2</v>
      </c>
      <c r="AE11" s="44">
        <v>6.8973205331364293E-2</v>
      </c>
      <c r="AF11" s="44">
        <v>-8.601793080173839E-2</v>
      </c>
      <c r="AG11" s="44">
        <v>-0.17195181236132481</v>
      </c>
      <c r="AH11" s="45">
        <v>-0.18415446806846208</v>
      </c>
      <c r="AI11" s="44">
        <v>-0.20820650466013141</v>
      </c>
      <c r="AJ11" s="44">
        <v>-0.24142265701538101</v>
      </c>
      <c r="AL11" s="47">
        <f t="shared" si="13"/>
        <v>3.8861076286267029E-4</v>
      </c>
      <c r="AM11" s="47">
        <f t="shared" si="14"/>
        <v>-9.1980864491425995E-4</v>
      </c>
      <c r="AN11" s="47">
        <f t="shared" si="15"/>
        <v>-1.1506343896689699E-4</v>
      </c>
      <c r="AO11" s="47">
        <f t="shared" si="16"/>
        <v>3.6488723916593161E-3</v>
      </c>
      <c r="AP11" s="47">
        <f t="shared" si="17"/>
        <v>2.0508043546829217E-3</v>
      </c>
      <c r="AQ11" s="47">
        <f t="shared" si="18"/>
        <v>-3.8309966840597699E-3</v>
      </c>
      <c r="AR11" s="47">
        <f t="shared" si="19"/>
        <v>-1.4443074580767061E-2</v>
      </c>
      <c r="AS11" s="47">
        <f t="shared" si="20"/>
        <v>-1.2877087057287523E-2</v>
      </c>
      <c r="AT11" s="47">
        <f t="shared" si="21"/>
        <v>-1.757383255839641E-2</v>
      </c>
      <c r="AU11" s="47">
        <f t="shared" si="22"/>
        <v>-2.0822126887292507E-2</v>
      </c>
    </row>
    <row r="12" spans="1:47" x14ac:dyDescent="0.25">
      <c r="A12" s="4" t="s">
        <v>10</v>
      </c>
      <c r="B12" s="63">
        <v>4.0805630770249984E-2</v>
      </c>
      <c r="C12" s="20">
        <v>5.9274440472787487E-2</v>
      </c>
      <c r="D12" s="20">
        <v>6.4833276050669061E-2</v>
      </c>
      <c r="E12" s="20">
        <v>0.12767246803470098</v>
      </c>
      <c r="F12" s="18">
        <v>0.11041728402045405</v>
      </c>
      <c r="G12" s="18">
        <v>0.12660869020476637</v>
      </c>
      <c r="H12" s="20">
        <v>0.13622190532022924</v>
      </c>
      <c r="I12" s="62">
        <v>0.12347367485117801</v>
      </c>
      <c r="J12" s="18">
        <v>0.13058569806554576</v>
      </c>
      <c r="K12" s="18">
        <v>0.13207235660402816</v>
      </c>
      <c r="M12" s="18">
        <f t="shared" si="3"/>
        <v>1.8468809702537503E-2</v>
      </c>
      <c r="N12" s="18">
        <f t="shared" si="4"/>
        <v>5.558835577881574E-3</v>
      </c>
      <c r="O12" s="18">
        <f t="shared" si="5"/>
        <v>6.2839191984031914E-2</v>
      </c>
      <c r="P12" s="18">
        <f t="shared" si="6"/>
        <v>-1.725518401424693E-2</v>
      </c>
      <c r="Q12" s="18">
        <f t="shared" si="7"/>
        <v>1.6191406184312321E-2</v>
      </c>
      <c r="R12" s="18">
        <f t="shared" si="8"/>
        <v>9.6132151154628698E-3</v>
      </c>
      <c r="S12" s="18">
        <f t="shared" si="9"/>
        <v>-1.2748230469051228E-2</v>
      </c>
      <c r="T12" s="18">
        <f t="shared" si="10"/>
        <v>7.1120232143677548E-3</v>
      </c>
      <c r="U12" s="18">
        <f t="shared" si="11"/>
        <v>1.4866585384823994E-3</v>
      </c>
      <c r="W12" s="18">
        <f t="shared" si="12"/>
        <v>9.1266725833778178E-2</v>
      </c>
      <c r="Z12" s="41" t="s">
        <v>34</v>
      </c>
      <c r="AA12" s="43">
        <v>3.0060461594891105E-2</v>
      </c>
      <c r="AB12" s="44">
        <v>-1.1844895262460367</v>
      </c>
      <c r="AC12" s="44">
        <v>-1.2577962094380386</v>
      </c>
      <c r="AD12" s="44">
        <v>-1.3972624527350788</v>
      </c>
      <c r="AE12" s="44">
        <v>-1.3080502467876955</v>
      </c>
      <c r="AF12" s="44">
        <v>-1.4181167321900345</v>
      </c>
      <c r="AG12" s="44">
        <v>-1.4460968007522748</v>
      </c>
      <c r="AH12" s="45">
        <v>-1.4126855201374169</v>
      </c>
      <c r="AI12" s="44">
        <v>-1.276251965262875</v>
      </c>
      <c r="AJ12" s="44">
        <v>-1.2337165600414535</v>
      </c>
      <c r="AL12" s="47">
        <f t="shared" si="13"/>
        <v>1.2266360966244063E-3</v>
      </c>
      <c r="AM12" s="47">
        <f t="shared" si="14"/>
        <v>-7.0209953914110945E-2</v>
      </c>
      <c r="AN12" s="47">
        <f t="shared" si="15"/>
        <v>-8.1547048861981511E-2</v>
      </c>
      <c r="AO12" s="47">
        <f t="shared" si="16"/>
        <v>-0.17839194583290724</v>
      </c>
      <c r="AP12" s="47">
        <f t="shared" si="17"/>
        <v>-0.144431355612582</v>
      </c>
      <c r="AQ12" s="47">
        <f t="shared" si="18"/>
        <v>-0.17954590202004372</v>
      </c>
      <c r="AR12" s="47">
        <f t="shared" si="19"/>
        <v>-0.19699006147596276</v>
      </c>
      <c r="AS12" s="47">
        <f t="shared" si="20"/>
        <v>-0.17442947258041469</v>
      </c>
      <c r="AT12" s="47">
        <f t="shared" si="21"/>
        <v>-0.16666025379137719</v>
      </c>
      <c r="AU12" s="47">
        <f t="shared" si="22"/>
        <v>-0.16293985346608977</v>
      </c>
    </row>
    <row r="13" spans="1:47" x14ac:dyDescent="0.25">
      <c r="A13" s="4" t="s">
        <v>11</v>
      </c>
      <c r="B13" s="63">
        <v>5.4447405676819847E-3</v>
      </c>
      <c r="C13" s="20">
        <v>3.8950848461427631E-3</v>
      </c>
      <c r="D13" s="20">
        <v>5.0945236686081821E-2</v>
      </c>
      <c r="E13" s="20">
        <v>8.0630969311296E-2</v>
      </c>
      <c r="F13" s="18">
        <v>9.2386339983575858E-2</v>
      </c>
      <c r="G13" s="18">
        <v>9.5661876052353656E-2</v>
      </c>
      <c r="H13" s="20">
        <v>7.5231706293762426E-2</v>
      </c>
      <c r="I13" s="62">
        <v>9.0055328595339976E-2</v>
      </c>
      <c r="J13" s="18">
        <v>8.7959722784226049E-2</v>
      </c>
      <c r="K13" s="18">
        <v>8.3152085751149671E-2</v>
      </c>
      <c r="M13" s="18">
        <f t="shared" si="3"/>
        <v>-1.5496557215392216E-3</v>
      </c>
      <c r="N13" s="18">
        <f t="shared" si="4"/>
        <v>4.7050151839939061E-2</v>
      </c>
      <c r="O13" s="18">
        <f t="shared" si="5"/>
        <v>2.9685732625214178E-2</v>
      </c>
      <c r="P13" s="18">
        <f t="shared" si="6"/>
        <v>1.1755370672279858E-2</v>
      </c>
      <c r="Q13" s="18">
        <f t="shared" si="7"/>
        <v>3.2755360687777985E-3</v>
      </c>
      <c r="R13" s="18">
        <f t="shared" si="8"/>
        <v>-2.043016975859123E-2</v>
      </c>
      <c r="S13" s="18">
        <f t="shared" si="9"/>
        <v>1.4823622301577549E-2</v>
      </c>
      <c r="T13" s="18">
        <f t="shared" si="10"/>
        <v>-2.0956058111139264E-3</v>
      </c>
      <c r="U13" s="18">
        <f t="shared" si="11"/>
        <v>-4.8076370330763785E-3</v>
      </c>
      <c r="W13" s="18">
        <f t="shared" si="12"/>
        <v>7.7707345183467696E-2</v>
      </c>
      <c r="Z13" s="41" t="s">
        <v>35</v>
      </c>
      <c r="AA13" s="43">
        <v>-0.37860100241639222</v>
      </c>
      <c r="AB13" s="44">
        <v>-0.11193780862956414</v>
      </c>
      <c r="AC13" s="44">
        <v>0.25010937234372937</v>
      </c>
      <c r="AD13" s="44">
        <v>0.41045671805881567</v>
      </c>
      <c r="AE13" s="44">
        <v>0.6391278001166667</v>
      </c>
      <c r="AF13" s="44">
        <v>0.68231749804828623</v>
      </c>
      <c r="AG13" s="44">
        <v>0.60182455228608023</v>
      </c>
      <c r="AH13" s="45">
        <v>0.66702151903054441</v>
      </c>
      <c r="AI13" s="44">
        <v>0.70681736178703114</v>
      </c>
      <c r="AJ13" s="44">
        <v>0.7374160496997223</v>
      </c>
      <c r="AL13" s="47">
        <f t="shared" si="13"/>
        <v>-2.0613842368215961E-3</v>
      </c>
      <c r="AM13" s="47">
        <f t="shared" si="14"/>
        <v>-4.360072621034439E-4</v>
      </c>
      <c r="AN13" s="47">
        <f t="shared" si="15"/>
        <v>1.274188117145866E-2</v>
      </c>
      <c r="AO13" s="47">
        <f t="shared" si="16"/>
        <v>3.3095523037415642E-2</v>
      </c>
      <c r="AP13" s="47">
        <f t="shared" si="17"/>
        <v>5.904667823453328E-2</v>
      </c>
      <c r="AQ13" s="47">
        <f t="shared" si="18"/>
        <v>6.527177192664721E-2</v>
      </c>
      <c r="AR13" s="47">
        <f t="shared" si="19"/>
        <v>4.5276287957961459E-2</v>
      </c>
      <c r="AS13" s="47">
        <f t="shared" si="20"/>
        <v>6.0068842076458497E-2</v>
      </c>
      <c r="AT13" s="47">
        <f t="shared" si="21"/>
        <v>6.2171459201865273E-2</v>
      </c>
      <c r="AU13" s="47">
        <f t="shared" si="22"/>
        <v>6.1317682598905354E-2</v>
      </c>
    </row>
    <row r="14" spans="1:47" x14ac:dyDescent="0.25">
      <c r="A14" s="5" t="s">
        <v>12</v>
      </c>
      <c r="B14" s="64">
        <v>0.2103589615764678</v>
      </c>
      <c r="C14" s="20">
        <v>3.3430872981135777E-2</v>
      </c>
      <c r="D14" s="20">
        <v>4.7103495162815388E-2</v>
      </c>
      <c r="E14" s="20">
        <v>0.12241152923744057</v>
      </c>
      <c r="F14" s="18">
        <v>8.7052904270640982E-2</v>
      </c>
      <c r="G14" s="18">
        <v>3.5010911483597355E-2</v>
      </c>
      <c r="H14" s="20">
        <v>0.1407046865111832</v>
      </c>
      <c r="I14" s="62">
        <v>7.9369018483312903E-2</v>
      </c>
      <c r="J14" s="18">
        <v>0.13455273771413681</v>
      </c>
      <c r="K14" s="18">
        <v>0.11853213572162911</v>
      </c>
      <c r="M14" s="18">
        <f t="shared" si="3"/>
        <v>-0.17692808859533202</v>
      </c>
      <c r="N14" s="18">
        <f t="shared" si="4"/>
        <v>1.3672622181679611E-2</v>
      </c>
      <c r="O14" s="18">
        <f t="shared" si="5"/>
        <v>7.5308034074625191E-2</v>
      </c>
      <c r="P14" s="18">
        <f t="shared" si="6"/>
        <v>-3.535862496679959E-2</v>
      </c>
      <c r="Q14" s="18">
        <f t="shared" si="7"/>
        <v>-5.2041992787043627E-2</v>
      </c>
      <c r="R14" s="18">
        <f t="shared" si="8"/>
        <v>0.10569377502758584</v>
      </c>
      <c r="S14" s="18">
        <f t="shared" si="9"/>
        <v>-6.1335668027870299E-2</v>
      </c>
      <c r="T14" s="18">
        <f t="shared" si="10"/>
        <v>5.5183719230823908E-2</v>
      </c>
      <c r="U14" s="18">
        <f t="shared" si="11"/>
        <v>-1.6020601992507696E-2</v>
      </c>
      <c r="W14" s="18">
        <f t="shared" si="12"/>
        <v>9.1826825854838687E-2</v>
      </c>
      <c r="Z14" s="41" t="s">
        <v>36</v>
      </c>
      <c r="AA14" s="43">
        <v>0.90524170750629918</v>
      </c>
      <c r="AB14" s="44">
        <v>-0.69011847702216333</v>
      </c>
      <c r="AC14" s="44">
        <v>-0.49835074712009958</v>
      </c>
      <c r="AD14" s="44">
        <v>-0.65875744361950317</v>
      </c>
      <c r="AE14" s="44">
        <v>-0.45952207442387927</v>
      </c>
      <c r="AF14" s="44">
        <v>-0.50551603080799712</v>
      </c>
      <c r="AG14" s="44">
        <v>-0.23654425178854291</v>
      </c>
      <c r="AH14" s="45">
        <v>-0.29770915617233107</v>
      </c>
      <c r="AI14" s="44">
        <v>-0.25430071802139209</v>
      </c>
      <c r="AJ14" s="44">
        <v>-0.23889424806160761</v>
      </c>
      <c r="AL14" s="47">
        <f t="shared" si="13"/>
        <v>0.19042570556673369</v>
      </c>
      <c r="AM14" s="47">
        <f t="shared" si="14"/>
        <v>-2.3071263147262811E-2</v>
      </c>
      <c r="AN14" s="47">
        <f t="shared" si="15"/>
        <v>-2.3474062006357044E-2</v>
      </c>
      <c r="AO14" s="47">
        <f t="shared" si="16"/>
        <v>-8.0639506070010428E-2</v>
      </c>
      <c r="AP14" s="47">
        <f t="shared" si="17"/>
        <v>-4.0002731155068326E-2</v>
      </c>
      <c r="AQ14" s="47">
        <f t="shared" si="18"/>
        <v>-1.7698577008158262E-2</v>
      </c>
      <c r="AR14" s="47">
        <f t="shared" si="19"/>
        <v>-3.3282884793929317E-2</v>
      </c>
      <c r="AS14" s="47">
        <f t="shared" si="20"/>
        <v>-2.3628883518893234E-2</v>
      </c>
      <c r="AT14" s="47">
        <f t="shared" si="21"/>
        <v>-3.4216857812449035E-2</v>
      </c>
      <c r="AU14" s="47">
        <f t="shared" si="22"/>
        <v>-2.8316645434355005E-2</v>
      </c>
    </row>
    <row r="15" spans="1:47" x14ac:dyDescent="0.25">
      <c r="A15" s="5" t="s">
        <v>13</v>
      </c>
      <c r="B15" s="64">
        <v>0.26862574868485922</v>
      </c>
      <c r="C15" s="20">
        <v>0.26112169210925168</v>
      </c>
      <c r="D15" s="20">
        <v>0.19484486406662002</v>
      </c>
      <c r="E15" s="20">
        <v>0.12978752836688795</v>
      </c>
      <c r="F15" s="18">
        <v>0.15380987478465294</v>
      </c>
      <c r="G15" s="18">
        <v>0.16180112560534218</v>
      </c>
      <c r="H15" s="20">
        <v>0.12238914072808245</v>
      </c>
      <c r="I15" s="62">
        <v>0.12527032157353066</v>
      </c>
      <c r="J15" s="18">
        <v>0.12251234875316018</v>
      </c>
      <c r="K15" s="18">
        <v>0.12274249278556112</v>
      </c>
      <c r="M15" s="18">
        <f t="shared" si="3"/>
        <v>-7.5040565756075428E-3</v>
      </c>
      <c r="N15" s="18">
        <f t="shared" si="4"/>
        <v>-6.6276828042631658E-2</v>
      </c>
      <c r="O15" s="18">
        <f t="shared" si="5"/>
        <v>-6.5057335699732072E-2</v>
      </c>
      <c r="P15" s="18">
        <f t="shared" si="6"/>
        <v>2.4022346417764989E-2</v>
      </c>
      <c r="Q15" s="18">
        <f t="shared" si="7"/>
        <v>7.9912508206892441E-3</v>
      </c>
      <c r="R15" s="18">
        <f t="shared" si="8"/>
        <v>-3.9411984877259734E-2</v>
      </c>
      <c r="S15" s="18">
        <f t="shared" si="9"/>
        <v>2.8811808454482085E-3</v>
      </c>
      <c r="T15" s="18">
        <f t="shared" si="10"/>
        <v>-2.7579728203704773E-3</v>
      </c>
      <c r="U15" s="18">
        <f t="shared" si="11"/>
        <v>2.3014403240094461E-4</v>
      </c>
      <c r="W15" s="18">
        <f t="shared" si="12"/>
        <v>0.14588325589929813</v>
      </c>
      <c r="Z15" s="40" t="s">
        <v>37</v>
      </c>
      <c r="AA15" s="46">
        <v>4.1797421037620034E-4</v>
      </c>
      <c r="AB15" s="46">
        <v>0.52608623730032067</v>
      </c>
      <c r="AC15" s="44">
        <v>0.3403255750835476</v>
      </c>
      <c r="AD15" s="44">
        <v>0.2846319429304352</v>
      </c>
      <c r="AE15" s="44">
        <v>0.22198862424667071</v>
      </c>
      <c r="AF15" s="44">
        <v>0.19820091259058847</v>
      </c>
      <c r="AG15" s="44">
        <v>0.20121664704829731</v>
      </c>
      <c r="AH15" s="45">
        <v>0.10233538761935589</v>
      </c>
      <c r="AI15" s="44">
        <v>0.12696173149604065</v>
      </c>
      <c r="AJ15" s="44">
        <v>0.10076154240448852</v>
      </c>
      <c r="AL15" s="47">
        <f t="shared" si="13"/>
        <v>1.1227863519326967E-4</v>
      </c>
      <c r="AM15" s="47">
        <f t="shared" si="14"/>
        <v>0.13737252847924905</v>
      </c>
      <c r="AN15" s="47">
        <f t="shared" si="15"/>
        <v>6.6310690415548115E-2</v>
      </c>
      <c r="AO15" s="47">
        <f t="shared" si="16"/>
        <v>3.6941676367206293E-2</v>
      </c>
      <c r="AP15" s="47">
        <f t="shared" si="17"/>
        <v>3.4144042498997794E-2</v>
      </c>
      <c r="AQ15" s="47">
        <f t="shared" si="18"/>
        <v>3.2069130753163255E-2</v>
      </c>
      <c r="AR15" s="47">
        <f t="shared" si="19"/>
        <v>2.4626732532426955E-2</v>
      </c>
      <c r="AS15" s="47">
        <f t="shared" si="20"/>
        <v>1.2819586915428619E-2</v>
      </c>
      <c r="AT15" s="47">
        <f t="shared" si="21"/>
        <v>1.5554379927348013E-2</v>
      </c>
      <c r="AU15" s="47">
        <f t="shared" si="22"/>
        <v>1.2367722891644943E-2</v>
      </c>
    </row>
    <row r="16" spans="1:47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47" x14ac:dyDescent="0.25">
      <c r="A17" s="5" t="s">
        <v>14</v>
      </c>
      <c r="B17" s="18">
        <v>0.27801058742293433</v>
      </c>
      <c r="C17" s="65">
        <v>0.30124923100825002</v>
      </c>
      <c r="D17" s="18">
        <v>0.26190230557309668</v>
      </c>
      <c r="E17" s="18">
        <v>0.15168620889506654</v>
      </c>
      <c r="F17" s="18">
        <v>0.12358686472747851</v>
      </c>
      <c r="G17" s="18">
        <v>0.2272213413238385</v>
      </c>
      <c r="H17" s="18">
        <v>0.14020387704537574</v>
      </c>
      <c r="I17" s="18">
        <v>0.16930652361193552</v>
      </c>
      <c r="J17" s="18">
        <v>0.24421354547785853</v>
      </c>
      <c r="K17" s="18">
        <v>0.222106278545633</v>
      </c>
    </row>
    <row r="18" spans="1:47" x14ac:dyDescent="0.25">
      <c r="A18" s="5" t="s">
        <v>15</v>
      </c>
      <c r="B18" s="12">
        <v>-2.2400350139047266E-2</v>
      </c>
      <c r="C18" s="18">
        <v>4.4073457089028488E-3</v>
      </c>
      <c r="D18" s="18">
        <v>7.7016752113538197E-3</v>
      </c>
      <c r="E18" s="18">
        <v>-2.9150149418136692E-3</v>
      </c>
      <c r="F18" s="18">
        <v>1.6815142588986181E-3</v>
      </c>
      <c r="G18" s="18">
        <v>4.1151167798282394E-2</v>
      </c>
      <c r="H18" s="18">
        <v>1.2043014258319554E-2</v>
      </c>
      <c r="I18" s="18">
        <v>5.773176416287518E-3</v>
      </c>
      <c r="J18" s="11">
        <v>1.6315984877406993E-2</v>
      </c>
      <c r="K18" s="12">
        <v>4.5207391720133085E-2</v>
      </c>
    </row>
    <row r="19" spans="1:47" x14ac:dyDescent="0.25">
      <c r="A19" s="5" t="s">
        <v>27</v>
      </c>
      <c r="B19" s="18">
        <f>B18</f>
        <v>-2.2400350139047266E-2</v>
      </c>
      <c r="C19" s="18">
        <f>B19+C18</f>
        <v>-1.7993004430144417E-2</v>
      </c>
      <c r="D19" s="18">
        <f t="shared" ref="D19:K19" si="23">C19+D18</f>
        <v>-1.0291329218790597E-2</v>
      </c>
      <c r="E19" s="18">
        <f t="shared" si="23"/>
        <v>-1.3206344160604266E-2</v>
      </c>
      <c r="F19" s="18">
        <f t="shared" si="23"/>
        <v>-1.1524829901705648E-2</v>
      </c>
      <c r="G19" s="18">
        <f t="shared" si="23"/>
        <v>2.9626337896576746E-2</v>
      </c>
      <c r="H19" s="18">
        <f t="shared" si="23"/>
        <v>4.1669352154896297E-2</v>
      </c>
      <c r="I19" s="18">
        <f t="shared" si="23"/>
        <v>4.7442528571183813E-2</v>
      </c>
      <c r="J19" s="18">
        <f t="shared" si="23"/>
        <v>6.3758513448590806E-2</v>
      </c>
      <c r="K19" s="18">
        <f t="shared" si="23"/>
        <v>0.1089659051687239</v>
      </c>
    </row>
    <row r="20" spans="1:47" x14ac:dyDescent="0.25">
      <c r="A20" s="3" t="s">
        <v>24</v>
      </c>
      <c r="B20" s="47">
        <f>SUM(AL6:AL15)</f>
        <v>-0.30621133646249954</v>
      </c>
      <c r="C20" s="47">
        <f t="shared" ref="C20:K20" si="24">SUM(AM6:AM15)</f>
        <v>-9.8008178644836741E-2</v>
      </c>
      <c r="D20" s="47">
        <f t="shared" si="24"/>
        <v>-9.1243596573891278E-3</v>
      </c>
      <c r="E20" s="47">
        <f t="shared" si="24"/>
        <v>-0.21887366455929758</v>
      </c>
      <c r="F20" s="47">
        <f t="shared" si="24"/>
        <v>-0.12293486770873752</v>
      </c>
      <c r="G20" s="47">
        <f t="shared" si="24"/>
        <v>-0.14223573809044418</v>
      </c>
      <c r="H20" s="47">
        <f t="shared" si="24"/>
        <v>-1.2196426086864484E-2</v>
      </c>
      <c r="I20" s="47">
        <f t="shared" si="24"/>
        <v>0.26568107182539058</v>
      </c>
      <c r="J20" s="47">
        <f t="shared" si="24"/>
        <v>0.18374607982144212</v>
      </c>
      <c r="K20" s="47">
        <f t="shared" si="24"/>
        <v>0.20069376756030416</v>
      </c>
    </row>
    <row r="21" spans="1:47" x14ac:dyDescent="0.25">
      <c r="A21" s="3" t="s">
        <v>25</v>
      </c>
      <c r="B21" s="32">
        <f>B18/B17</f>
        <v>-8.0573730470810706E-2</v>
      </c>
      <c r="C21" s="32">
        <f t="shared" ref="C21:K21" si="25">C18/C17</f>
        <v>1.4630230570720193E-2</v>
      </c>
      <c r="D21" s="32">
        <f t="shared" si="25"/>
        <v>2.9406672058502704E-2</v>
      </c>
      <c r="E21" s="32">
        <f t="shared" si="25"/>
        <v>-1.9217402577647768E-2</v>
      </c>
      <c r="F21" s="32">
        <f t="shared" si="25"/>
        <v>1.3605930230583376E-2</v>
      </c>
      <c r="G21" s="32">
        <f t="shared" si="25"/>
        <v>0.18110608606800394</v>
      </c>
      <c r="H21" s="32">
        <f t="shared" si="25"/>
        <v>8.589644246729311E-2</v>
      </c>
      <c r="I21" s="32">
        <f t="shared" si="25"/>
        <v>3.4098960235697195E-2</v>
      </c>
      <c r="J21" s="32">
        <f t="shared" si="25"/>
        <v>6.6810318999632523E-2</v>
      </c>
      <c r="K21" s="32">
        <f t="shared" si="25"/>
        <v>0.20353945874990187</v>
      </c>
    </row>
    <row r="22" spans="1:47" x14ac:dyDescent="0.25">
      <c r="A22" s="3" t="s">
        <v>26</v>
      </c>
      <c r="B22" s="32">
        <f>B21*SQRT(1+(B20/3)*B21)</f>
        <v>-8.0904379131594137E-2</v>
      </c>
      <c r="C22" s="32">
        <f t="shared" ref="C22:K22" si="26">C21*SQRT(1+(C20/3)*C21)</f>
        <v>1.4626733814850723E-2</v>
      </c>
      <c r="D22" s="32">
        <f t="shared" si="26"/>
        <v>2.9405356977170248E-2</v>
      </c>
      <c r="E22" s="32">
        <f t="shared" si="26"/>
        <v>-1.9230869845198385E-2</v>
      </c>
      <c r="F22" s="32">
        <f t="shared" si="26"/>
        <v>1.3602136723889678E-2</v>
      </c>
      <c r="G22" s="32">
        <f t="shared" si="26"/>
        <v>0.18032686827037406</v>
      </c>
      <c r="H22" s="32">
        <f t="shared" si="26"/>
        <v>8.5881443214929284E-2</v>
      </c>
      <c r="I22" s="32">
        <f t="shared" si="26"/>
        <v>3.4150407719067813E-2</v>
      </c>
      <c r="J22" s="32">
        <f t="shared" si="26"/>
        <v>6.6946874851174537E-2</v>
      </c>
      <c r="K22" s="32">
        <f t="shared" si="26"/>
        <v>0.20492050740759585</v>
      </c>
      <c r="M22" s="49" t="s">
        <v>45</v>
      </c>
      <c r="N22" s="49" t="s">
        <v>43</v>
      </c>
      <c r="O22" s="50" t="s">
        <v>46</v>
      </c>
      <c r="P22" s="50" t="s">
        <v>44</v>
      </c>
      <c r="Q22" s="50" t="s">
        <v>26</v>
      </c>
      <c r="R22" s="50" t="s">
        <v>23</v>
      </c>
    </row>
    <row r="23" spans="1:47" x14ac:dyDescent="0.25">
      <c r="M23" t="s">
        <v>48</v>
      </c>
      <c r="N23" s="18">
        <f>AVERAGE(B18:K18)</f>
        <v>1.089659051687239E-2</v>
      </c>
      <c r="O23" s="18">
        <f>AVERAGE(B17:K17)</f>
        <v>0.21194867636314671</v>
      </c>
      <c r="P23" s="47">
        <f>AVERAGE(B20:K20)</f>
        <v>-2.5946365200293236E-2</v>
      </c>
      <c r="Q23" s="35">
        <f>AVERAGE(B22:K22)</f>
        <v>5.297250800022596E-2</v>
      </c>
      <c r="R23" s="18">
        <f>X6</f>
        <v>0.10385936350063092</v>
      </c>
    </row>
    <row r="27" spans="1:47" x14ac:dyDescent="0.25">
      <c r="A27" s="2" t="s">
        <v>3</v>
      </c>
    </row>
    <row r="28" spans="1:47" x14ac:dyDescent="0.25">
      <c r="A28" s="3"/>
      <c r="Z28" t="s">
        <v>40</v>
      </c>
    </row>
    <row r="29" spans="1:47" x14ac:dyDescent="0.25">
      <c r="A29" s="3"/>
      <c r="B29" s="3">
        <v>2008</v>
      </c>
      <c r="C29" s="3">
        <f t="shared" ref="C29" si="27">B29+1</f>
        <v>2009</v>
      </c>
      <c r="D29" s="3">
        <f t="shared" ref="D29" si="28">C29+1</f>
        <v>2010</v>
      </c>
      <c r="E29" s="3">
        <f t="shared" ref="E29" si="29">D29+1</f>
        <v>2011</v>
      </c>
      <c r="F29" s="3">
        <f t="shared" ref="F29" si="30">E29+1</f>
        <v>2012</v>
      </c>
      <c r="G29" s="3">
        <f t="shared" ref="G29" si="31">F29+1</f>
        <v>2013</v>
      </c>
      <c r="H29" s="3">
        <f t="shared" ref="H29" si="32">G29+1</f>
        <v>2014</v>
      </c>
      <c r="I29" s="3">
        <f t="shared" ref="I29" si="33">H29+1</f>
        <v>2015</v>
      </c>
      <c r="J29" s="3">
        <f t="shared" ref="J29" si="34">I29+1</f>
        <v>2016</v>
      </c>
      <c r="K29" s="3">
        <f t="shared" ref="K29" si="35">J29+1</f>
        <v>2017</v>
      </c>
      <c r="Z29" s="41"/>
      <c r="AA29" s="42">
        <v>2008</v>
      </c>
      <c r="AB29" s="41">
        <v>2009</v>
      </c>
      <c r="AC29" s="41">
        <v>2010</v>
      </c>
      <c r="AD29" s="41">
        <v>2011</v>
      </c>
      <c r="AE29" s="41">
        <v>2012</v>
      </c>
      <c r="AF29" s="41">
        <v>2013</v>
      </c>
      <c r="AG29" s="41">
        <v>2014</v>
      </c>
      <c r="AH29" s="41">
        <v>2015</v>
      </c>
      <c r="AI29" s="41">
        <v>2016</v>
      </c>
      <c r="AJ29" s="41">
        <v>2017</v>
      </c>
    </row>
    <row r="30" spans="1:47" x14ac:dyDescent="0.25">
      <c r="A30" s="4" t="s">
        <v>4</v>
      </c>
      <c r="B30" s="60">
        <v>2.974288083519495E-3</v>
      </c>
      <c r="C30" s="7">
        <v>0.5989289456719562</v>
      </c>
      <c r="D30" s="20">
        <v>0.5589587966237618</v>
      </c>
      <c r="E30" s="20">
        <v>0.2211515730032175</v>
      </c>
      <c r="F30" s="20">
        <v>0.26919096988245461</v>
      </c>
      <c r="G30" s="18">
        <v>0.48276442594716562</v>
      </c>
      <c r="H30" s="20">
        <v>0.27373198449922898</v>
      </c>
      <c r="I30" s="62">
        <v>0.23997381020270689</v>
      </c>
      <c r="J30" s="18">
        <v>0.17621715579899316</v>
      </c>
      <c r="K30" s="18">
        <v>0.17345204508114137</v>
      </c>
      <c r="M30" s="18">
        <f>C30-B30</f>
        <v>0.59595465758843669</v>
      </c>
      <c r="N30" s="18">
        <f t="shared" ref="N30:U30" si="36">D30-C30</f>
        <v>-3.9970149048194403E-2</v>
      </c>
      <c r="O30" s="18">
        <f t="shared" si="36"/>
        <v>-0.33780722362054427</v>
      </c>
      <c r="P30" s="18">
        <f t="shared" si="36"/>
        <v>4.8039396879237112E-2</v>
      </c>
      <c r="Q30" s="18">
        <f t="shared" si="36"/>
        <v>0.21357345606471101</v>
      </c>
      <c r="R30" s="18">
        <f t="shared" si="36"/>
        <v>-0.20903244144793665</v>
      </c>
      <c r="S30" s="18">
        <f t="shared" si="36"/>
        <v>-3.3758174296522087E-2</v>
      </c>
      <c r="T30" s="18">
        <f t="shared" si="36"/>
        <v>-6.3756654403713725E-2</v>
      </c>
      <c r="U30" s="18">
        <f t="shared" si="36"/>
        <v>-2.7651107178517931E-3</v>
      </c>
      <c r="W30" s="18">
        <f>ABS(SUM(M30:U30))</f>
        <v>0.17047775699762185</v>
      </c>
      <c r="X30" s="21">
        <f>SUM(W30:W39)/10</f>
        <v>0.15935575045021416</v>
      </c>
      <c r="Z30" s="41" t="s">
        <v>28</v>
      </c>
      <c r="AA30" s="43">
        <v>-0.66367433985139612</v>
      </c>
      <c r="AB30" s="44">
        <v>-0.26387857617870109</v>
      </c>
      <c r="AC30" s="44">
        <v>-9.1664242623681377E-2</v>
      </c>
      <c r="AD30" s="44">
        <v>-0.14166557402399677</v>
      </c>
      <c r="AE30" s="44">
        <v>-0.22268426391848264</v>
      </c>
      <c r="AF30" s="44">
        <v>-0.25433331919633928</v>
      </c>
      <c r="AG30" s="44">
        <v>8.5596477703722113E-2</v>
      </c>
      <c r="AH30" s="45">
        <v>9.6014200325291142E-3</v>
      </c>
      <c r="AI30" s="44">
        <v>1.6990459547325396E-2</v>
      </c>
      <c r="AJ30" s="44">
        <v>4.6361880838029529E-2</v>
      </c>
      <c r="AL30" s="47">
        <f>AA30*B30</f>
        <v>-1.9739586803576748E-3</v>
      </c>
      <c r="AM30" s="47">
        <f t="shared" ref="AM30:AU30" si="37">AB30*C30</f>
        <v>-0.15804451741612641</v>
      </c>
      <c r="AN30" s="47">
        <f t="shared" si="37"/>
        <v>-5.1236534750361475E-2</v>
      </c>
      <c r="AO30" s="47">
        <f t="shared" si="37"/>
        <v>-3.1329564535810636E-2</v>
      </c>
      <c r="AP30" s="47">
        <f t="shared" si="37"/>
        <v>-5.9944592981776838E-2</v>
      </c>
      <c r="AQ30" s="47">
        <f t="shared" si="37"/>
        <v>-0.12278307884105798</v>
      </c>
      <c r="AR30" s="47">
        <f t="shared" si="37"/>
        <v>2.3430493707983859E-2</v>
      </c>
      <c r="AS30" s="47">
        <f t="shared" si="37"/>
        <v>2.3040893485626094E-3</v>
      </c>
      <c r="AT30" s="47">
        <f t="shared" si="37"/>
        <v>2.9940104571475304E-3</v>
      </c>
      <c r="AU30" s="47">
        <f t="shared" si="37"/>
        <v>8.0415630451644016E-3</v>
      </c>
    </row>
    <row r="31" spans="1:47" x14ac:dyDescent="0.25">
      <c r="A31" s="4" t="s">
        <v>5</v>
      </c>
      <c r="B31" s="60">
        <v>0.67020729061487649</v>
      </c>
      <c r="C31" s="7">
        <v>1.7005626461420398E-2</v>
      </c>
      <c r="D31" s="20">
        <v>0.15763919898237949</v>
      </c>
      <c r="E31" s="20">
        <v>7.1630476039825614E-2</v>
      </c>
      <c r="F31" s="20">
        <v>6.3507889582051363E-2</v>
      </c>
      <c r="G31" s="18">
        <v>3.9890476268025291E-2</v>
      </c>
      <c r="H31" s="20">
        <v>7.1201111535675612E-2</v>
      </c>
      <c r="I31" s="62">
        <v>7.6028341270831176E-2</v>
      </c>
      <c r="J31" s="18">
        <v>8.9059072392951411E-2</v>
      </c>
      <c r="K31" s="18">
        <v>7.7557200531216175E-2</v>
      </c>
      <c r="M31" s="18">
        <f t="shared" ref="M31:M39" si="38">C31-B31</f>
        <v>-0.65320166415345615</v>
      </c>
      <c r="N31" s="18">
        <f t="shared" ref="N31:N39" si="39">D31-C31</f>
        <v>0.14063357252095909</v>
      </c>
      <c r="O31" s="18">
        <f t="shared" ref="O31:O39" si="40">E31-D31</f>
        <v>-8.6008722942553878E-2</v>
      </c>
      <c r="P31" s="18">
        <f t="shared" ref="P31:P39" si="41">F31-E31</f>
        <v>-8.1225864577742501E-3</v>
      </c>
      <c r="Q31" s="18">
        <f t="shared" ref="Q31:Q39" si="42">G31-F31</f>
        <v>-2.3617413314026073E-2</v>
      </c>
      <c r="R31" s="18">
        <f t="shared" ref="R31:R39" si="43">H31-G31</f>
        <v>3.1310635267650322E-2</v>
      </c>
      <c r="S31" s="18">
        <f t="shared" ref="S31:S39" si="44">I31-H31</f>
        <v>4.8272297351555638E-3</v>
      </c>
      <c r="T31" s="18">
        <f t="shared" ref="T31:T39" si="45">J31-I31</f>
        <v>1.3030731122120234E-2</v>
      </c>
      <c r="U31" s="18">
        <f t="shared" ref="U31:U39" si="46">K31-J31</f>
        <v>-1.1501871861735236E-2</v>
      </c>
      <c r="W31" s="18">
        <f t="shared" ref="W31:W39" si="47">ABS(SUM(M31:U31))</f>
        <v>0.59265009008366043</v>
      </c>
      <c r="Z31" s="41" t="s">
        <v>29</v>
      </c>
      <c r="AA31" s="43">
        <v>-1.1918263877767956</v>
      </c>
      <c r="AB31" s="44">
        <v>-0.75694417084163323</v>
      </c>
      <c r="AC31" s="44">
        <v>-9.4054289222240267E-2</v>
      </c>
      <c r="AD31" s="44">
        <v>-0.2332431984714054</v>
      </c>
      <c r="AE31" s="44">
        <v>-4.1341393126409689E-3</v>
      </c>
      <c r="AF31" s="44">
        <v>-3.7582583513478679E-2</v>
      </c>
      <c r="AG31" s="44">
        <v>-4.2516975151283325E-2</v>
      </c>
      <c r="AH31" s="45">
        <v>-7.6401837354857755E-2</v>
      </c>
      <c r="AI31" s="44">
        <v>-4.2168778754450069E-2</v>
      </c>
      <c r="AJ31" s="44">
        <v>-7.5725045420042034E-2</v>
      </c>
      <c r="AL31" s="47">
        <f t="shared" ref="AL31:AL39" si="48">AA31*B31</f>
        <v>-0.7987707342352014</v>
      </c>
      <c r="AM31" s="47">
        <f t="shared" ref="AM31:AM39" si="49">AB31*C31</f>
        <v>-1.28723098214824E-2</v>
      </c>
      <c r="AN31" s="47">
        <f t="shared" ref="AN31:AN39" si="50">AC31*D31</f>
        <v>-1.4826642813851005E-2</v>
      </c>
      <c r="AO31" s="47">
        <f t="shared" ref="AO31:AO39" si="51">AD31*E31</f>
        <v>-1.6707321339558295E-2</v>
      </c>
      <c r="AP31" s="47">
        <f t="shared" ref="AP31:AP39" si="52">AE31*F31</f>
        <v>-2.6255046298402038E-4</v>
      </c>
      <c r="AQ31" s="47">
        <f t="shared" ref="AQ31:AQ39" si="53">AF31*G31</f>
        <v>-1.4991871557354997E-3</v>
      </c>
      <c r="AR31" s="47">
        <f t="shared" ref="AR31:AR39" si="54">AG31*H31</f>
        <v>-3.0272558899060724E-3</v>
      </c>
      <c r="AS31" s="47">
        <f t="shared" ref="AS31:AS39" si="55">AH31*I31</f>
        <v>-5.8087049641336631E-3</v>
      </c>
      <c r="AT31" s="47">
        <f t="shared" ref="AT31:AT39" si="56">AI31*J31</f>
        <v>-3.7555123198149201E-3</v>
      </c>
      <c r="AU31" s="47">
        <f t="shared" ref="AU31:AU39" si="57">AJ31*K31</f>
        <v>-5.8730225328776529E-3</v>
      </c>
    </row>
    <row r="32" spans="1:47" x14ac:dyDescent="0.25">
      <c r="A32" s="4" t="s">
        <v>6</v>
      </c>
      <c r="B32" s="60">
        <v>0</v>
      </c>
      <c r="C32" s="7">
        <v>1.6666718347176887E-5</v>
      </c>
      <c r="D32" s="20">
        <v>8.181150014426404E-2</v>
      </c>
      <c r="E32" s="20">
        <v>4.5488881849174927E-2</v>
      </c>
      <c r="F32" s="20">
        <v>9.1381336460928525E-3</v>
      </c>
      <c r="G32" s="18">
        <v>2.1009472818774006E-4</v>
      </c>
      <c r="H32" s="20">
        <v>7.7202566192421038E-2</v>
      </c>
      <c r="I32" s="62">
        <v>7.0633238252651567E-2</v>
      </c>
      <c r="J32" s="18">
        <v>6.0462594146381644E-2</v>
      </c>
      <c r="K32" s="18">
        <v>4.4497328338670421E-2</v>
      </c>
      <c r="M32" s="18">
        <f t="shared" si="38"/>
        <v>1.6666718347176887E-5</v>
      </c>
      <c r="N32" s="18">
        <f t="shared" si="39"/>
        <v>8.1794833425916869E-2</v>
      </c>
      <c r="O32" s="18">
        <f t="shared" si="40"/>
        <v>-3.6322618295089114E-2</v>
      </c>
      <c r="P32" s="18">
        <f t="shared" si="41"/>
        <v>-3.6350748203082074E-2</v>
      </c>
      <c r="Q32" s="18">
        <f t="shared" si="42"/>
        <v>-8.9280389179051123E-3</v>
      </c>
      <c r="R32" s="18">
        <f t="shared" si="43"/>
        <v>7.6992471464233297E-2</v>
      </c>
      <c r="S32" s="18">
        <f t="shared" si="44"/>
        <v>-6.5693279397694704E-3</v>
      </c>
      <c r="T32" s="18">
        <f t="shared" si="45"/>
        <v>-1.0170644106269923E-2</v>
      </c>
      <c r="U32" s="18">
        <f t="shared" si="46"/>
        <v>-1.5965265807711224E-2</v>
      </c>
      <c r="W32" s="18">
        <f t="shared" si="47"/>
        <v>4.4497328338670421E-2</v>
      </c>
      <c r="Z32" s="41" t="s">
        <v>30</v>
      </c>
      <c r="AA32" s="43">
        <v>-0.15789006402433267</v>
      </c>
      <c r="AB32" s="44">
        <v>0.29003001072605722</v>
      </c>
      <c r="AC32" s="44">
        <v>0.22320537052454026</v>
      </c>
      <c r="AD32" s="44">
        <v>-5.894737637268354E-2</v>
      </c>
      <c r="AE32" s="44">
        <v>8.0033443196195514E-2</v>
      </c>
      <c r="AF32" s="44">
        <v>0.11850372025504534</v>
      </c>
      <c r="AG32" s="44">
        <v>6.0283811368684939</v>
      </c>
      <c r="AH32" s="45">
        <v>6.2017653671181057</v>
      </c>
      <c r="AI32" s="44">
        <v>6.3192299001939745</v>
      </c>
      <c r="AJ32" s="44">
        <v>6.1746909259778908</v>
      </c>
      <c r="AL32" s="47">
        <f t="shared" si="48"/>
        <v>0</v>
      </c>
      <c r="AM32" s="47">
        <f t="shared" si="49"/>
        <v>4.8338485009998872E-6</v>
      </c>
      <c r="AN32" s="47">
        <f t="shared" si="50"/>
        <v>1.8260766202868935E-2</v>
      </c>
      <c r="AO32" s="47">
        <f t="shared" si="51"/>
        <v>-2.6814502391358471E-3</v>
      </c>
      <c r="AP32" s="47">
        <f t="shared" si="52"/>
        <v>7.3135630008381528E-4</v>
      </c>
      <c r="AQ32" s="47">
        <f t="shared" si="53"/>
        <v>2.4897006896219736E-5</v>
      </c>
      <c r="AR32" s="47">
        <f t="shared" si="54"/>
        <v>0.46540649375223231</v>
      </c>
      <c r="AS32" s="47">
        <f t="shared" si="55"/>
        <v>0.43805077076269627</v>
      </c>
      <c r="AT32" s="47">
        <f t="shared" si="56"/>
        <v>0.38207703277310806</v>
      </c>
      <c r="AU32" s="47">
        <f t="shared" si="57"/>
        <v>0.27475724952304709</v>
      </c>
    </row>
    <row r="33" spans="1:47" x14ac:dyDescent="0.25">
      <c r="A33" s="4" t="s">
        <v>7</v>
      </c>
      <c r="B33" s="60">
        <v>0</v>
      </c>
      <c r="C33" s="7">
        <v>2.2115883120186873E-4</v>
      </c>
      <c r="D33" s="20">
        <v>3.0835694313067813E-5</v>
      </c>
      <c r="E33" s="20">
        <v>0.15874217309341798</v>
      </c>
      <c r="F33" s="20">
        <v>0.19330145004954497</v>
      </c>
      <c r="G33" s="18">
        <v>0.1512381586973004</v>
      </c>
      <c r="H33" s="20">
        <v>0.12622981975412625</v>
      </c>
      <c r="I33" s="62">
        <v>0.19525746676625427</v>
      </c>
      <c r="J33" s="18">
        <v>0.21117783938847873</v>
      </c>
      <c r="K33" s="18">
        <v>0.20312931205119564</v>
      </c>
      <c r="M33" s="18">
        <f t="shared" si="38"/>
        <v>2.2115883120186873E-4</v>
      </c>
      <c r="N33" s="18">
        <f t="shared" si="39"/>
        <v>-1.9032313688880091E-4</v>
      </c>
      <c r="O33" s="18">
        <f t="shared" si="40"/>
        <v>0.15871133739910492</v>
      </c>
      <c r="P33" s="18">
        <f t="shared" si="41"/>
        <v>3.4559276956126983E-2</v>
      </c>
      <c r="Q33" s="18">
        <f t="shared" si="42"/>
        <v>-4.2063291352244569E-2</v>
      </c>
      <c r="R33" s="18">
        <f t="shared" si="43"/>
        <v>-2.5008338943174141E-2</v>
      </c>
      <c r="S33" s="18">
        <f t="shared" si="44"/>
        <v>6.9027647012128018E-2</v>
      </c>
      <c r="T33" s="18">
        <f t="shared" si="45"/>
        <v>1.5920372622224455E-2</v>
      </c>
      <c r="U33" s="18">
        <f t="shared" si="46"/>
        <v>-8.0485273372830901E-3</v>
      </c>
      <c r="W33" s="18">
        <f t="shared" si="47"/>
        <v>0.20312931205119564</v>
      </c>
      <c r="Z33" s="41" t="s">
        <v>31</v>
      </c>
      <c r="AA33" s="43">
        <v>-0.92049095114507673</v>
      </c>
      <c r="AB33" s="44">
        <v>-0.99505560441278462</v>
      </c>
      <c r="AC33" s="44">
        <v>-0.75488360306648494</v>
      </c>
      <c r="AD33" s="44">
        <v>-0.37250255733416804</v>
      </c>
      <c r="AE33" s="44">
        <v>-0.32724555965857943</v>
      </c>
      <c r="AF33" s="44">
        <v>-0.28141591629585971</v>
      </c>
      <c r="AG33" s="44">
        <v>-0.31986749921291041</v>
      </c>
      <c r="AH33" s="45">
        <v>0.81882587832712339</v>
      </c>
      <c r="AI33" s="44">
        <v>0.80183340369258704</v>
      </c>
      <c r="AJ33" s="44">
        <v>0.79659629737480564</v>
      </c>
      <c r="AL33" s="47">
        <f t="shared" si="48"/>
        <v>0</v>
      </c>
      <c r="AM33" s="47">
        <f t="shared" si="49"/>
        <v>-2.200653344528005E-4</v>
      </c>
      <c r="AN33" s="47">
        <f t="shared" si="50"/>
        <v>-2.3277360026105351E-5</v>
      </c>
      <c r="AO33" s="47">
        <f t="shared" si="51"/>
        <v>-5.913186543408136E-2</v>
      </c>
      <c r="AP33" s="47">
        <f t="shared" si="52"/>
        <v>-6.3257041204278275E-2</v>
      </c>
      <c r="AQ33" s="47">
        <f t="shared" si="53"/>
        <v>-4.2560825008699434E-2</v>
      </c>
      <c r="AR33" s="47">
        <f t="shared" si="54"/>
        <v>-4.0376816770848804E-2</v>
      </c>
      <c r="AS33" s="47">
        <f t="shared" si="55"/>
        <v>0.15988186672480725</v>
      </c>
      <c r="AT33" s="47">
        <f t="shared" si="56"/>
        <v>0.16932944574131037</v>
      </c>
      <c r="AU33" s="47">
        <f t="shared" si="57"/>
        <v>0.16181205786827393</v>
      </c>
    </row>
    <row r="34" spans="1:47" x14ac:dyDescent="0.25">
      <c r="A34" s="4" t="s">
        <v>8</v>
      </c>
      <c r="B34" s="60">
        <v>9.7556328708853037E-5</v>
      </c>
      <c r="C34" s="7">
        <v>8.6782940466266612E-2</v>
      </c>
      <c r="D34" s="20">
        <v>1.989667074218136E-2</v>
      </c>
      <c r="E34" s="20">
        <v>4.1009073019722238E-2</v>
      </c>
      <c r="F34" s="20">
        <v>4.8281919995728222E-2</v>
      </c>
      <c r="G34" s="18">
        <v>2.9331353971128099E-2</v>
      </c>
      <c r="H34" s="20">
        <v>8.6389209842770626E-2</v>
      </c>
      <c r="I34" s="62">
        <v>7.6005851999457377E-2</v>
      </c>
      <c r="J34" s="18">
        <v>8.6133829383288077E-2</v>
      </c>
      <c r="K34" s="18">
        <v>9.3004160432581903E-2</v>
      </c>
      <c r="M34" s="18">
        <f t="shared" si="38"/>
        <v>8.6685384137557761E-2</v>
      </c>
      <c r="N34" s="18">
        <f t="shared" si="39"/>
        <v>-6.6886269724085248E-2</v>
      </c>
      <c r="O34" s="18">
        <f t="shared" si="40"/>
        <v>2.1112402277540878E-2</v>
      </c>
      <c r="P34" s="18">
        <f t="shared" si="41"/>
        <v>7.2728469760059838E-3</v>
      </c>
      <c r="Q34" s="18">
        <f t="shared" si="42"/>
        <v>-1.8950566024600123E-2</v>
      </c>
      <c r="R34" s="18">
        <f t="shared" si="43"/>
        <v>5.7057855871642527E-2</v>
      </c>
      <c r="S34" s="18">
        <f t="shared" si="44"/>
        <v>-1.0383357843313248E-2</v>
      </c>
      <c r="T34" s="18">
        <f t="shared" si="45"/>
        <v>1.01279773838307E-2</v>
      </c>
      <c r="U34" s="18">
        <f t="shared" si="46"/>
        <v>6.8703310492938263E-3</v>
      </c>
      <c r="W34" s="18">
        <f t="shared" si="47"/>
        <v>9.2906604103873067E-2</v>
      </c>
      <c r="Z34" s="41" t="s">
        <v>32</v>
      </c>
      <c r="AA34" s="36">
        <v>1.2512711928181879</v>
      </c>
      <c r="AB34" s="36">
        <v>0.13520433810803398</v>
      </c>
      <c r="AC34" s="36">
        <v>0.69152142342123657</v>
      </c>
      <c r="AD34" s="36">
        <v>0.67570107365179466</v>
      </c>
      <c r="AE34" s="36">
        <v>0.61182528018753179</v>
      </c>
      <c r="AF34" s="36">
        <v>0.58497164848981908</v>
      </c>
      <c r="AG34" s="36">
        <v>0.46348043541416528</v>
      </c>
      <c r="AH34" s="39">
        <v>0.44648936700249769</v>
      </c>
      <c r="AI34" s="36">
        <v>0.4419477160129649</v>
      </c>
      <c r="AJ34" s="36">
        <v>0.40366727886194836</v>
      </c>
      <c r="AL34" s="47">
        <f t="shared" si="48"/>
        <v>1.2206942379048976E-4</v>
      </c>
      <c r="AM34" s="47">
        <f t="shared" si="49"/>
        <v>1.1733430024810495E-2</v>
      </c>
      <c r="AN34" s="47">
        <f t="shared" si="50"/>
        <v>1.3758974072976925E-2</v>
      </c>
      <c r="AO34" s="47">
        <f t="shared" si="51"/>
        <v>2.770987466889116E-2</v>
      </c>
      <c r="AP34" s="47">
        <f t="shared" si="52"/>
        <v>2.9540099229378412E-2</v>
      </c>
      <c r="AQ34" s="47">
        <f t="shared" si="53"/>
        <v>1.7158010484929206E-2</v>
      </c>
      <c r="AR34" s="47">
        <f t="shared" si="54"/>
        <v>4.0039708593013021E-2</v>
      </c>
      <c r="AS34" s="47">
        <f t="shared" si="55"/>
        <v>3.3935804747723251E-2</v>
      </c>
      <c r="AT34" s="47">
        <f t="shared" si="56"/>
        <v>3.8066649167394571E-2</v>
      </c>
      <c r="AU34" s="47">
        <f t="shared" si="57"/>
        <v>3.754273636466042E-2</v>
      </c>
    </row>
    <row r="35" spans="1:47" x14ac:dyDescent="0.25">
      <c r="A35" s="4" t="s">
        <v>9</v>
      </c>
      <c r="B35" s="60">
        <v>0</v>
      </c>
      <c r="C35" s="7">
        <v>4.4986334141355501E-5</v>
      </c>
      <c r="D35" s="20">
        <v>0</v>
      </c>
      <c r="E35" s="20">
        <v>1.5951193755222141E-3</v>
      </c>
      <c r="F35" s="20">
        <v>4.8647416812989301E-3</v>
      </c>
      <c r="G35" s="18">
        <v>5.565477098926081E-3</v>
      </c>
      <c r="H35" s="20">
        <v>3.9444171354759985E-2</v>
      </c>
      <c r="I35" s="62">
        <v>3.9719719538083689E-2</v>
      </c>
      <c r="J35" s="18">
        <v>5.7167892206362855E-2</v>
      </c>
      <c r="K35" s="18">
        <v>5.1736493452562919E-2</v>
      </c>
      <c r="M35" s="18">
        <f t="shared" si="38"/>
        <v>4.4986334141355501E-5</v>
      </c>
      <c r="N35" s="18">
        <f t="shared" si="39"/>
        <v>-4.4986334141355501E-5</v>
      </c>
      <c r="O35" s="18">
        <f t="shared" si="40"/>
        <v>1.5951193755222141E-3</v>
      </c>
      <c r="P35" s="18">
        <f t="shared" si="41"/>
        <v>3.2696223057767163E-3</v>
      </c>
      <c r="Q35" s="18">
        <f t="shared" si="42"/>
        <v>7.0073541762715082E-4</v>
      </c>
      <c r="R35" s="18">
        <f t="shared" si="43"/>
        <v>3.3878694255833904E-2</v>
      </c>
      <c r="S35" s="18">
        <f t="shared" si="44"/>
        <v>2.755481833237039E-4</v>
      </c>
      <c r="T35" s="18">
        <f t="shared" si="45"/>
        <v>1.7448172668279166E-2</v>
      </c>
      <c r="U35" s="18">
        <f t="shared" si="46"/>
        <v>-5.4313987537999361E-3</v>
      </c>
      <c r="W35" s="18">
        <f t="shared" si="47"/>
        <v>5.1736493452562919E-2</v>
      </c>
      <c r="Z35" s="41" t="s">
        <v>33</v>
      </c>
      <c r="AA35" s="43">
        <v>0.70723594135658641</v>
      </c>
      <c r="AB35" s="44">
        <v>-1.724203077425682</v>
      </c>
      <c r="AC35" s="44">
        <v>-0.12373777971995414</v>
      </c>
      <c r="AD35" s="44">
        <v>8.3340722825509764E-2</v>
      </c>
      <c r="AE35" s="44">
        <v>6.8973205331364293E-2</v>
      </c>
      <c r="AF35" s="44">
        <v>-8.601793080173839E-2</v>
      </c>
      <c r="AG35" s="44">
        <v>-0.17195181236132481</v>
      </c>
      <c r="AH35" s="45">
        <v>-0.18415446806846208</v>
      </c>
      <c r="AI35" s="44">
        <v>-0.20820650466013141</v>
      </c>
      <c r="AJ35" s="44">
        <v>-0.24142265701538101</v>
      </c>
      <c r="AL35" s="47">
        <f t="shared" si="48"/>
        <v>0</v>
      </c>
      <c r="AM35" s="47">
        <f t="shared" si="49"/>
        <v>-7.7565575768625181E-5</v>
      </c>
      <c r="AN35" s="47">
        <f t="shared" si="50"/>
        <v>0</v>
      </c>
      <c r="AO35" s="47">
        <f t="shared" si="51"/>
        <v>1.3293840174899706E-4</v>
      </c>
      <c r="AP35" s="47">
        <f t="shared" si="52"/>
        <v>3.3553682686827746E-4</v>
      </c>
      <c r="AQ35" s="47">
        <f t="shared" si="53"/>
        <v>-4.7873082397408337E-4</v>
      </c>
      <c r="AR35" s="47">
        <f t="shared" si="54"/>
        <v>-6.7824967515416317E-3</v>
      </c>
      <c r="AS35" s="47">
        <f t="shared" si="55"/>
        <v>-7.3145638233643026E-3</v>
      </c>
      <c r="AT35" s="47">
        <f t="shared" si="56"/>
        <v>-1.1902727015073979E-2</v>
      </c>
      <c r="AU35" s="47">
        <f t="shared" si="57"/>
        <v>-1.2490361713976604E-2</v>
      </c>
    </row>
    <row r="36" spans="1:47" x14ac:dyDescent="0.25">
      <c r="A36" s="4" t="s">
        <v>10</v>
      </c>
      <c r="B36" s="60">
        <v>1.2137523434243445E-3</v>
      </c>
      <c r="C36" s="7">
        <v>2.9663963485865925E-2</v>
      </c>
      <c r="D36" s="20">
        <v>5.3501487661374953E-3</v>
      </c>
      <c r="E36" s="20">
        <v>6.536245996244576E-2</v>
      </c>
      <c r="F36" s="20">
        <v>6.3939831761054847E-2</v>
      </c>
      <c r="G36" s="18">
        <v>6.224593838742494E-2</v>
      </c>
      <c r="H36" s="20">
        <v>0.10190776952297199</v>
      </c>
      <c r="I36" s="62">
        <v>8.3361069967136908E-2</v>
      </c>
      <c r="J36" s="18">
        <v>0.10394479335178275</v>
      </c>
      <c r="K36" s="18">
        <v>0.10214679513564133</v>
      </c>
      <c r="M36" s="18">
        <f t="shared" si="38"/>
        <v>2.8450211142441582E-2</v>
      </c>
      <c r="N36" s="18">
        <f t="shared" si="39"/>
        <v>-2.4313814719728429E-2</v>
      </c>
      <c r="O36" s="18">
        <f t="shared" si="40"/>
        <v>6.0012311196308267E-2</v>
      </c>
      <c r="P36" s="18">
        <f t="shared" si="41"/>
        <v>-1.4226282013909131E-3</v>
      </c>
      <c r="Q36" s="18">
        <f t="shared" si="42"/>
        <v>-1.6938933736299067E-3</v>
      </c>
      <c r="R36" s="18">
        <f t="shared" si="43"/>
        <v>3.9661831135547054E-2</v>
      </c>
      <c r="S36" s="18">
        <f t="shared" si="44"/>
        <v>-1.8546699555835086E-2</v>
      </c>
      <c r="T36" s="18">
        <f t="shared" si="45"/>
        <v>2.0583723384645841E-2</v>
      </c>
      <c r="U36" s="18">
        <f t="shared" si="46"/>
        <v>-1.7979982161414193E-3</v>
      </c>
      <c r="W36" s="18">
        <f t="shared" si="47"/>
        <v>0.10093304279221699</v>
      </c>
      <c r="Z36" s="41" t="s">
        <v>34</v>
      </c>
      <c r="AA36" s="43">
        <v>3.0060461594891105E-2</v>
      </c>
      <c r="AB36" s="44">
        <v>-1.1844895262460367</v>
      </c>
      <c r="AC36" s="44">
        <v>-1.2577962094380386</v>
      </c>
      <c r="AD36" s="44">
        <v>-1.3972624527350788</v>
      </c>
      <c r="AE36" s="44">
        <v>-1.3080502467876955</v>
      </c>
      <c r="AF36" s="44">
        <v>-1.4181167321900345</v>
      </c>
      <c r="AG36" s="44">
        <v>-1.4460968007522748</v>
      </c>
      <c r="AH36" s="45">
        <v>-1.4126855201374169</v>
      </c>
      <c r="AI36" s="44">
        <v>-1.276251965262875</v>
      </c>
      <c r="AJ36" s="44">
        <v>-1.2337165600414535</v>
      </c>
      <c r="AL36" s="47">
        <f t="shared" si="48"/>
        <v>3.6485955705216585E-5</v>
      </c>
      <c r="AM36" s="47">
        <f t="shared" si="49"/>
        <v>-3.5136654055953058E-2</v>
      </c>
      <c r="AN36" s="47">
        <f t="shared" si="50"/>
        <v>-6.7293968379773406E-3</v>
      </c>
      <c r="AO36" s="47">
        <f t="shared" si="51"/>
        <v>-9.1328511123925343E-2</v>
      </c>
      <c r="AP36" s="47">
        <f t="shared" si="52"/>
        <v>-8.3636512714611533E-2</v>
      </c>
      <c r="AQ36" s="47">
        <f t="shared" si="53"/>
        <v>-8.827200673807728E-2</v>
      </c>
      <c r="AR36" s="47">
        <f t="shared" si="54"/>
        <v>-0.14736849947896996</v>
      </c>
      <c r="AS36" s="47">
        <f t="shared" si="55"/>
        <v>-0.1177629764857364</v>
      </c>
      <c r="AT36" s="47">
        <f t="shared" si="56"/>
        <v>-0.13265974679405615</v>
      </c>
      <c r="AU36" s="47">
        <f t="shared" si="57"/>
        <v>-0.1260201927140025</v>
      </c>
    </row>
    <row r="37" spans="1:47" x14ac:dyDescent="0.25">
      <c r="A37" s="4" t="s">
        <v>11</v>
      </c>
      <c r="B37" s="60">
        <v>6.8728044674532125E-6</v>
      </c>
      <c r="C37" s="7">
        <v>8.0285424909416867E-4</v>
      </c>
      <c r="D37" s="20">
        <v>1.1928883767698784E-2</v>
      </c>
      <c r="E37" s="20">
        <v>0.12664128903225871</v>
      </c>
      <c r="F37" s="20">
        <v>0.11273069121490648</v>
      </c>
      <c r="G37" s="18">
        <v>9.7387318692560954E-2</v>
      </c>
      <c r="H37" s="20">
        <v>0.11288046173555659</v>
      </c>
      <c r="I37" s="62">
        <v>8.7894017734668983E-2</v>
      </c>
      <c r="J37" s="18">
        <v>9.2578533017235246E-2</v>
      </c>
      <c r="K37" s="18">
        <v>0.13310508731939766</v>
      </c>
      <c r="M37" s="18">
        <f t="shared" si="38"/>
        <v>7.959814446267154E-4</v>
      </c>
      <c r="N37" s="18">
        <f t="shared" si="39"/>
        <v>1.1126029518604615E-2</v>
      </c>
      <c r="O37" s="18">
        <f t="shared" si="40"/>
        <v>0.11471240526455993</v>
      </c>
      <c r="P37" s="18">
        <f t="shared" si="41"/>
        <v>-1.3910597817352238E-2</v>
      </c>
      <c r="Q37" s="18">
        <f t="shared" si="42"/>
        <v>-1.5343372522345522E-2</v>
      </c>
      <c r="R37" s="18">
        <f t="shared" si="43"/>
        <v>1.5493143042995636E-2</v>
      </c>
      <c r="S37" s="18">
        <f t="shared" si="44"/>
        <v>-2.4986444000887606E-2</v>
      </c>
      <c r="T37" s="18">
        <f t="shared" si="45"/>
        <v>4.6845152825662623E-3</v>
      </c>
      <c r="U37" s="18">
        <f t="shared" si="46"/>
        <v>4.0526554302162413E-2</v>
      </c>
      <c r="W37" s="18">
        <f t="shared" si="47"/>
        <v>0.1330982145149302</v>
      </c>
      <c r="Z37" s="41" t="s">
        <v>35</v>
      </c>
      <c r="AA37" s="43">
        <v>-0.37860100241639222</v>
      </c>
      <c r="AB37" s="44">
        <v>-0.11193780862956414</v>
      </c>
      <c r="AC37" s="44">
        <v>0.25010937234372937</v>
      </c>
      <c r="AD37" s="44">
        <v>0.41045671805881567</v>
      </c>
      <c r="AE37" s="44">
        <v>0.6391278001166667</v>
      </c>
      <c r="AF37" s="44">
        <v>0.68231749804828623</v>
      </c>
      <c r="AG37" s="44">
        <v>0.60182455228608023</v>
      </c>
      <c r="AH37" s="45">
        <v>0.66702151903054441</v>
      </c>
      <c r="AI37" s="44">
        <v>0.70681736178703114</v>
      </c>
      <c r="AJ37" s="44">
        <v>0.7374160496997223</v>
      </c>
      <c r="AL37" s="47">
        <f t="shared" si="48"/>
        <v>-2.602050660789645E-6</v>
      </c>
      <c r="AM37" s="47">
        <f t="shared" si="49"/>
        <v>-8.9869745292535467E-5</v>
      </c>
      <c r="AN37" s="47">
        <f t="shared" si="50"/>
        <v>2.9835256319004446E-3</v>
      </c>
      <c r="AO37" s="47">
        <f t="shared" si="51"/>
        <v>5.1980767866918798E-2</v>
      </c>
      <c r="AP37" s="47">
        <f t="shared" si="52"/>
        <v>7.2049318681814425E-2</v>
      </c>
      <c r="AQ37" s="47">
        <f t="shared" si="53"/>
        <v>6.6449071631939291E-2</v>
      </c>
      <c r="AR37" s="47">
        <f t="shared" si="54"/>
        <v>6.7934233345847361E-2</v>
      </c>
      <c r="AS37" s="47">
        <f t="shared" si="55"/>
        <v>5.8627201223076512E-2</v>
      </c>
      <c r="AT37" s="47">
        <f t="shared" si="56"/>
        <v>6.5436114465355771E-2</v>
      </c>
      <c r="AU37" s="47">
        <f t="shared" si="57"/>
        <v>9.815382768600682E-2</v>
      </c>
    </row>
    <row r="38" spans="1:47" x14ac:dyDescent="0.25">
      <c r="A38" s="5" t="s">
        <v>12</v>
      </c>
      <c r="B38" s="61">
        <v>0.12897958166193971</v>
      </c>
      <c r="C38" s="7">
        <v>1.4820724837389641E-2</v>
      </c>
      <c r="D38" s="20">
        <v>3.1244754228296548E-3</v>
      </c>
      <c r="E38" s="18">
        <v>0.12900519028967958</v>
      </c>
      <c r="F38" s="20">
        <v>4.0674220418279915E-2</v>
      </c>
      <c r="G38" s="18">
        <v>3.6119164667940769E-4</v>
      </c>
      <c r="H38" s="20">
        <v>-1.4070468650741857E-7</v>
      </c>
      <c r="I38" s="62">
        <v>2.0126442257994356E-2</v>
      </c>
      <c r="J38" s="18">
        <v>2.1218518192055169E-2</v>
      </c>
      <c r="K38" s="18">
        <v>1.1969989884085925E-2</v>
      </c>
      <c r="M38" s="18">
        <f t="shared" si="38"/>
        <v>-0.11415885682455007</v>
      </c>
      <c r="N38" s="18">
        <f t="shared" si="39"/>
        <v>-1.1696249414559986E-2</v>
      </c>
      <c r="O38" s="18">
        <f t="shared" si="40"/>
        <v>0.12588071486684993</v>
      </c>
      <c r="P38" s="18">
        <f t="shared" si="41"/>
        <v>-8.8330969871399656E-2</v>
      </c>
      <c r="Q38" s="18">
        <f t="shared" si="42"/>
        <v>-4.0313028771600506E-2</v>
      </c>
      <c r="R38" s="18">
        <f t="shared" si="43"/>
        <v>-3.6133235136591511E-4</v>
      </c>
      <c r="S38" s="18">
        <f t="shared" si="44"/>
        <v>2.0126582962680863E-2</v>
      </c>
      <c r="T38" s="18">
        <f t="shared" si="45"/>
        <v>1.0920759340608127E-3</v>
      </c>
      <c r="U38" s="18">
        <f t="shared" si="46"/>
        <v>-9.2485283079692445E-3</v>
      </c>
      <c r="W38" s="18">
        <f t="shared" si="47"/>
        <v>0.11700959177785379</v>
      </c>
      <c r="Z38" s="41" t="s">
        <v>36</v>
      </c>
      <c r="AA38" s="43">
        <v>0.90524170750629918</v>
      </c>
      <c r="AB38" s="44">
        <v>-0.69011847702216333</v>
      </c>
      <c r="AC38" s="44">
        <v>-0.49835074712009958</v>
      </c>
      <c r="AD38" s="44">
        <v>-0.65875744361950317</v>
      </c>
      <c r="AE38" s="44">
        <v>-0.45952207442387927</v>
      </c>
      <c r="AF38" s="44">
        <v>-0.50551603080799712</v>
      </c>
      <c r="AG38" s="44">
        <v>-0.23654425178854291</v>
      </c>
      <c r="AH38" s="45">
        <v>-0.29770915617233107</v>
      </c>
      <c r="AI38" s="44">
        <v>-0.25430071802139209</v>
      </c>
      <c r="AJ38" s="44">
        <v>-0.23889424806160761</v>
      </c>
      <c r="AL38" s="47">
        <f t="shared" si="48"/>
        <v>0.11675769673710246</v>
      </c>
      <c r="AM38" s="47">
        <f t="shared" si="49"/>
        <v>-1.0228056053143888E-2</v>
      </c>
      <c r="AN38" s="47">
        <f t="shared" si="50"/>
        <v>-1.5570846613255475E-3</v>
      </c>
      <c r="AO38" s="47">
        <f t="shared" si="51"/>
        <v>-8.4983129368876878E-2</v>
      </c>
      <c r="AP38" s="47">
        <f t="shared" si="52"/>
        <v>-1.8690702142182092E-2</v>
      </c>
      <c r="AQ38" s="47">
        <f t="shared" si="53"/>
        <v>-1.8258816759037866E-4</v>
      </c>
      <c r="AR38" s="47">
        <f t="shared" si="54"/>
        <v>3.3282884793038816E-8</v>
      </c>
      <c r="AS38" s="47">
        <f t="shared" si="55"/>
        <v>-5.9918261413786453E-3</v>
      </c>
      <c r="AT38" s="47">
        <f t="shared" si="56"/>
        <v>-5.3958844115896002E-3</v>
      </c>
      <c r="AU38" s="47">
        <f t="shared" si="57"/>
        <v>-2.8595617326637565E-3</v>
      </c>
    </row>
    <row r="39" spans="1:47" x14ac:dyDescent="0.25">
      <c r="A39" s="5" t="s">
        <v>13</v>
      </c>
      <c r="B39" s="61">
        <v>0.19652065816306305</v>
      </c>
      <c r="C39" s="7">
        <v>0.25171213294431638</v>
      </c>
      <c r="D39" s="20">
        <v>0.16125948985643507</v>
      </c>
      <c r="E39" s="18">
        <v>0.13937376688600331</v>
      </c>
      <c r="F39" s="20">
        <v>0.19437014769871822</v>
      </c>
      <c r="G39" s="18">
        <v>0.13100556656409049</v>
      </c>
      <c r="H39" s="20">
        <v>0.11101304816326656</v>
      </c>
      <c r="I39" s="62">
        <v>0.11100005030927285</v>
      </c>
      <c r="J39" s="18">
        <v>0.10203976951143894</v>
      </c>
      <c r="K39" s="18">
        <v>0.10940158777350663</v>
      </c>
      <c r="M39" s="18">
        <f t="shared" si="38"/>
        <v>5.519147478125333E-2</v>
      </c>
      <c r="N39" s="18">
        <f t="shared" si="39"/>
        <v>-9.0452643087881313E-2</v>
      </c>
      <c r="O39" s="18">
        <f t="shared" si="40"/>
        <v>-2.1885722970431759E-2</v>
      </c>
      <c r="P39" s="18">
        <f t="shared" si="41"/>
        <v>5.4996380812714907E-2</v>
      </c>
      <c r="Q39" s="18">
        <f t="shared" si="42"/>
        <v>-6.3364581134627729E-2</v>
      </c>
      <c r="R39" s="18">
        <f t="shared" si="43"/>
        <v>-1.999251840082393E-2</v>
      </c>
      <c r="S39" s="18">
        <f t="shared" si="44"/>
        <v>-1.2997853993709785E-5</v>
      </c>
      <c r="T39" s="18">
        <f t="shared" si="45"/>
        <v>-8.9602807978339111E-3</v>
      </c>
      <c r="U39" s="18">
        <f t="shared" si="46"/>
        <v>7.3618182620676931E-3</v>
      </c>
      <c r="W39" s="18">
        <f t="shared" si="47"/>
        <v>8.7119070389556422E-2</v>
      </c>
      <c r="Z39" s="40" t="s">
        <v>37</v>
      </c>
      <c r="AA39" s="46">
        <v>4.1797421037620034E-4</v>
      </c>
      <c r="AB39" s="46">
        <v>0.52608623730032067</v>
      </c>
      <c r="AC39" s="44">
        <v>0.3403255750835476</v>
      </c>
      <c r="AD39" s="44">
        <v>0.2846319429304352</v>
      </c>
      <c r="AE39" s="44">
        <v>0.22198862424667071</v>
      </c>
      <c r="AF39" s="44">
        <v>0.19820091259058847</v>
      </c>
      <c r="AG39" s="44">
        <v>0.20121664704829731</v>
      </c>
      <c r="AH39" s="45">
        <v>0.10233538761935589</v>
      </c>
      <c r="AI39" s="44">
        <v>0.12696173149604065</v>
      </c>
      <c r="AJ39" s="44">
        <v>0.10076154240448852</v>
      </c>
      <c r="AL39" s="47">
        <f t="shared" si="48"/>
        <v>8.2140566918317463E-5</v>
      </c>
      <c r="AM39" s="47">
        <f t="shared" si="49"/>
        <v>0.13242228890351349</v>
      </c>
      <c r="AN39" s="47">
        <f t="shared" si="50"/>
        <v>5.4880728623070779E-2</v>
      </c>
      <c r="AO39" s="47">
        <f t="shared" si="51"/>
        <v>3.9670226062296671E-2</v>
      </c>
      <c r="AP39" s="47">
        <f t="shared" si="52"/>
        <v>4.3147961682260642E-2</v>
      </c>
      <c r="AQ39" s="47">
        <f t="shared" si="53"/>
        <v>2.5965422847449817E-2</v>
      </c>
      <c r="AR39" s="47">
        <f t="shared" si="54"/>
        <v>2.2337673330023636E-2</v>
      </c>
      <c r="AS39" s="47">
        <f t="shared" si="55"/>
        <v>1.1359233174167441E-2</v>
      </c>
      <c r="AT39" s="47">
        <f t="shared" si="56"/>
        <v>1.2955145818629185E-2</v>
      </c>
      <c r="AU39" s="47">
        <f t="shared" si="57"/>
        <v>1.1023472725558561E-2</v>
      </c>
    </row>
    <row r="40" spans="1:47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47" x14ac:dyDescent="0.25">
      <c r="A41" s="5" t="s">
        <v>14</v>
      </c>
      <c r="B41" s="18">
        <v>0.28571628061372922</v>
      </c>
      <c r="C41" s="18">
        <v>0.29658713261398795</v>
      </c>
      <c r="D41" s="18">
        <v>0.26569315535236987</v>
      </c>
      <c r="E41" s="18">
        <v>0.16232001377911004</v>
      </c>
      <c r="F41" s="18">
        <v>0.13145926274682251</v>
      </c>
      <c r="G41" s="18">
        <v>0.28701131093127413</v>
      </c>
      <c r="H41" s="18">
        <v>0.17910754309388405</v>
      </c>
      <c r="I41" s="18">
        <v>0.225292410839388</v>
      </c>
      <c r="J41" s="18">
        <v>0.26025236429798382</v>
      </c>
      <c r="K41" s="18">
        <v>0.12207681907163781</v>
      </c>
    </row>
    <row r="42" spans="1:47" x14ac:dyDescent="0.25">
      <c r="A42" s="5" t="s">
        <v>15</v>
      </c>
      <c r="B42" s="18">
        <v>-2.9660902661071634E-2</v>
      </c>
      <c r="C42" s="18">
        <v>4.2500238962522047E-3</v>
      </c>
      <c r="D42" s="18">
        <v>4.268105649192824E-3</v>
      </c>
      <c r="E42" s="18">
        <v>-1.1210843605366462E-3</v>
      </c>
      <c r="F42" s="18">
        <v>4.1060513637716971E-3</v>
      </c>
      <c r="G42" s="18">
        <v>4.7458641585393341E-2</v>
      </c>
      <c r="H42" s="18">
        <v>2.3648700884824819E-2</v>
      </c>
      <c r="I42" s="18">
        <v>1.9339857328851354E-2</v>
      </c>
      <c r="J42" s="11">
        <v>8.4312916914011729E-3</v>
      </c>
      <c r="K42" s="18">
        <v>3.76556861495368E-2</v>
      </c>
      <c r="M42" s="49" t="s">
        <v>45</v>
      </c>
      <c r="N42" s="49" t="s">
        <v>43</v>
      </c>
      <c r="O42" s="50" t="s">
        <v>46</v>
      </c>
      <c r="P42" s="50" t="s">
        <v>44</v>
      </c>
      <c r="Q42" s="50" t="s">
        <v>26</v>
      </c>
      <c r="R42" s="50" t="s">
        <v>23</v>
      </c>
    </row>
    <row r="43" spans="1:47" x14ac:dyDescent="0.25">
      <c r="A43" s="5" t="s">
        <v>27</v>
      </c>
      <c r="B43" s="18">
        <f>B42</f>
        <v>-2.9660902661071634E-2</v>
      </c>
      <c r="C43" s="18">
        <f>B43+C42</f>
        <v>-2.5410878764819428E-2</v>
      </c>
      <c r="D43" s="18">
        <f t="shared" ref="D43:K43" si="58">C43+D42</f>
        <v>-2.1142773115626602E-2</v>
      </c>
      <c r="E43" s="18">
        <f t="shared" si="58"/>
        <v>-2.2263857476163249E-2</v>
      </c>
      <c r="F43" s="18">
        <f t="shared" si="58"/>
        <v>-1.8157806112391553E-2</v>
      </c>
      <c r="G43" s="18">
        <f t="shared" si="58"/>
        <v>2.9300835473001788E-2</v>
      </c>
      <c r="H43" s="18">
        <f t="shared" si="58"/>
        <v>5.2949536357826607E-2</v>
      </c>
      <c r="I43" s="18">
        <f t="shared" si="58"/>
        <v>7.2289393686677958E-2</v>
      </c>
      <c r="J43" s="18">
        <f t="shared" si="58"/>
        <v>8.0720685378079138E-2</v>
      </c>
      <c r="K43" s="18">
        <f t="shared" si="58"/>
        <v>0.11837637152761593</v>
      </c>
      <c r="M43" t="s">
        <v>48</v>
      </c>
      <c r="N43" s="18">
        <f>AVERAGE(B42:K42)</f>
        <v>1.1837637152761593E-2</v>
      </c>
      <c r="O43" s="18">
        <f>AVERAGE(B41:K41)</f>
        <v>0.22155162933401873</v>
      </c>
      <c r="P43" s="47">
        <f>AVERAGE(B44:K44)</f>
        <v>8.1652625209703802E-2</v>
      </c>
      <c r="Q43" s="35">
        <f>AVERAGE(B46:K46)</f>
        <v>6.8206164162051136E-2</v>
      </c>
      <c r="R43" s="18">
        <f>X30</f>
        <v>0.15935575045021416</v>
      </c>
    </row>
    <row r="44" spans="1:47" x14ac:dyDescent="0.25">
      <c r="A44" s="3" t="s">
        <v>24</v>
      </c>
      <c r="B44" s="47">
        <f>SUM(AL30:AL39)</f>
        <v>-0.68374890228270335</v>
      </c>
      <c r="C44" s="47">
        <f t="shared" ref="C44:K44" si="59">SUM(AM30:AM39)</f>
        <v>-7.2508485225394742E-2</v>
      </c>
      <c r="D44" s="47">
        <f t="shared" si="59"/>
        <v>1.5511058107275599E-2</v>
      </c>
      <c r="E44" s="47">
        <f t="shared" si="59"/>
        <v>-0.16666803504153274</v>
      </c>
      <c r="F44" s="47">
        <f t="shared" si="59"/>
        <v>-7.9987126785427159E-2</v>
      </c>
      <c r="G44" s="47">
        <f t="shared" si="59"/>
        <v>-0.14617901476392012</v>
      </c>
      <c r="H44" s="47">
        <f t="shared" si="59"/>
        <v>0.42159356712071849</v>
      </c>
      <c r="I44" s="47">
        <f t="shared" si="59"/>
        <v>0.56728089456642039</v>
      </c>
      <c r="J44" s="47">
        <f t="shared" si="59"/>
        <v>0.51714452788241094</v>
      </c>
      <c r="K44" s="47">
        <f t="shared" si="59"/>
        <v>0.44408776851919074</v>
      </c>
    </row>
    <row r="45" spans="1:47" x14ac:dyDescent="0.25">
      <c r="A45" s="3" t="s">
        <v>25</v>
      </c>
      <c r="B45" s="32">
        <f>B42/B41</f>
        <v>-0.10381243447996351</v>
      </c>
      <c r="C45" s="32">
        <f t="shared" ref="C45:K45" si="60">C42/C41</f>
        <v>1.432976494561437E-2</v>
      </c>
      <c r="D45" s="32">
        <f t="shared" si="60"/>
        <v>1.606404065446225E-2</v>
      </c>
      <c r="E45" s="32">
        <f t="shared" si="60"/>
        <v>-6.9066305160758023E-3</v>
      </c>
      <c r="F45" s="32">
        <f t="shared" si="60"/>
        <v>3.1234401273644324E-2</v>
      </c>
      <c r="G45" s="32">
        <f t="shared" si="60"/>
        <v>0.16535460373113128</v>
      </c>
      <c r="H45" s="32">
        <f t="shared" si="60"/>
        <v>0.13203632005843949</v>
      </c>
      <c r="I45" s="32">
        <f t="shared" si="60"/>
        <v>8.5843359111811485E-2</v>
      </c>
      <c r="J45" s="32">
        <f t="shared" si="60"/>
        <v>3.2396599793220363E-2</v>
      </c>
      <c r="K45" s="32">
        <f t="shared" si="60"/>
        <v>0.30845893950955161</v>
      </c>
    </row>
    <row r="46" spans="1:47" x14ac:dyDescent="0.25">
      <c r="A46" s="3" t="s">
        <v>26</v>
      </c>
      <c r="B46" s="32">
        <f>B45*SQRT(1+(B44/3)*B45)</f>
        <v>-0.1050333840608486</v>
      </c>
      <c r="C46" s="32">
        <f t="shared" ref="C46:K46" si="61">C45*SQRT(1+(C44/3)*C45)</f>
        <v>1.4327283222510326E-2</v>
      </c>
      <c r="D46" s="32">
        <f t="shared" si="61"/>
        <v>1.6064707754163337E-2</v>
      </c>
      <c r="E46" s="32">
        <f t="shared" si="61"/>
        <v>-6.9079554427907679E-3</v>
      </c>
      <c r="F46" s="32">
        <f t="shared" si="61"/>
        <v>3.1221392820294021E-2</v>
      </c>
      <c r="G46" s="32">
        <f t="shared" si="61"/>
        <v>0.16468711520008938</v>
      </c>
      <c r="H46" s="32">
        <f t="shared" si="61"/>
        <v>0.13325567127651367</v>
      </c>
      <c r="I46" s="32">
        <f t="shared" si="61"/>
        <v>8.6537277717762914E-2</v>
      </c>
      <c r="J46" s="32">
        <f t="shared" si="61"/>
        <v>3.2486934465522213E-2</v>
      </c>
      <c r="K46" s="32">
        <f t="shared" si="61"/>
        <v>0.315422598667295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6"/>
  <sheetViews>
    <sheetView topLeftCell="A5" zoomScale="80" zoomScaleNormal="80" workbookViewId="0">
      <selection activeCell="A29" sqref="A29:K39"/>
    </sheetView>
  </sheetViews>
  <sheetFormatPr defaultRowHeight="15" x14ac:dyDescent="0.25"/>
  <cols>
    <col min="1" max="1" width="18.7109375" bestFit="1" customWidth="1"/>
    <col min="2" max="11" width="9.140625" bestFit="1" customWidth="1"/>
    <col min="13" max="13" width="10" bestFit="1" customWidth="1"/>
    <col min="14" max="14" width="19.85546875" bestFit="1" customWidth="1"/>
    <col min="15" max="15" width="8.42578125" bestFit="1" customWidth="1"/>
    <col min="16" max="16" width="10.85546875" bestFit="1" customWidth="1"/>
    <col min="17" max="17" width="9.140625" bestFit="1" customWidth="1"/>
    <col min="18" max="18" width="9.5703125" bestFit="1" customWidth="1"/>
    <col min="19" max="19" width="7.7109375" bestFit="1" customWidth="1"/>
    <col min="20" max="20" width="8.42578125" bestFit="1" customWidth="1"/>
    <col min="21" max="21" width="7.28515625" bestFit="1" customWidth="1"/>
    <col min="23" max="24" width="7.7109375" bestFit="1" customWidth="1"/>
    <col min="26" max="26" width="19.42578125" bestFit="1" customWidth="1"/>
    <col min="27" max="33" width="9.140625" bestFit="1" customWidth="1"/>
    <col min="34" max="34" width="8" bestFit="1" customWidth="1"/>
    <col min="35" max="36" width="9.140625" bestFit="1" customWidth="1"/>
    <col min="38" max="47" width="9.140625" bestFit="1" customWidth="1"/>
  </cols>
  <sheetData>
    <row r="1" spans="1:48" x14ac:dyDescent="0.25">
      <c r="A1" s="1" t="s">
        <v>18</v>
      </c>
    </row>
    <row r="2" spans="1:48" x14ac:dyDescent="0.25">
      <c r="A2" s="3"/>
    </row>
    <row r="3" spans="1:48" x14ac:dyDescent="0.25">
      <c r="A3" s="2" t="s">
        <v>1</v>
      </c>
    </row>
    <row r="4" spans="1:48" x14ac:dyDescent="0.25">
      <c r="A4" s="3"/>
      <c r="Z4" t="s">
        <v>40</v>
      </c>
    </row>
    <row r="5" spans="1:48" x14ac:dyDescent="0.25">
      <c r="A5" s="3"/>
      <c r="B5" s="3">
        <v>2008</v>
      </c>
      <c r="C5" s="3">
        <f t="shared" ref="C5:K5" si="0">B5+1</f>
        <v>2009</v>
      </c>
      <c r="D5" s="3">
        <f t="shared" si="0"/>
        <v>2010</v>
      </c>
      <c r="E5" s="3">
        <f t="shared" si="0"/>
        <v>2011</v>
      </c>
      <c r="F5" s="3">
        <f t="shared" si="0"/>
        <v>2012</v>
      </c>
      <c r="G5" s="3">
        <f t="shared" si="0"/>
        <v>2013</v>
      </c>
      <c r="H5" s="3">
        <f t="shared" si="0"/>
        <v>2014</v>
      </c>
      <c r="I5" s="3">
        <f t="shared" si="0"/>
        <v>2015</v>
      </c>
      <c r="J5" s="3">
        <f t="shared" si="0"/>
        <v>2016</v>
      </c>
      <c r="K5" s="3">
        <f t="shared" si="0"/>
        <v>2017</v>
      </c>
      <c r="Z5" s="41"/>
      <c r="AA5" s="42">
        <v>2008</v>
      </c>
      <c r="AB5" s="41">
        <v>2009</v>
      </c>
      <c r="AC5" s="41">
        <v>2010</v>
      </c>
      <c r="AD5" s="41">
        <v>2011</v>
      </c>
      <c r="AE5" s="41">
        <v>2012</v>
      </c>
      <c r="AF5" s="41">
        <v>2013</v>
      </c>
      <c r="AG5" s="41">
        <v>2014</v>
      </c>
      <c r="AH5" s="41">
        <v>2015</v>
      </c>
      <c r="AI5" s="41">
        <v>2016</v>
      </c>
      <c r="AJ5" s="41">
        <v>2017</v>
      </c>
    </row>
    <row r="6" spans="1:48" x14ac:dyDescent="0.25">
      <c r="A6" s="4" t="s">
        <v>4</v>
      </c>
      <c r="B6" s="60">
        <v>3.7569855987042898E-2</v>
      </c>
      <c r="C6" s="7">
        <v>0.5013936927964584</v>
      </c>
      <c r="D6" s="20">
        <v>0.2755567113056962</v>
      </c>
      <c r="E6" s="20">
        <v>0.12307926126020662</v>
      </c>
      <c r="F6" s="18">
        <v>0.15403525599244422</v>
      </c>
      <c r="G6" s="18">
        <v>0.16647338811499723</v>
      </c>
      <c r="H6" s="20">
        <v>5.5590454895395269E-2</v>
      </c>
      <c r="I6" s="62">
        <v>6.2149899664626453E-2</v>
      </c>
      <c r="J6" s="18">
        <v>7.8771745597010889E-2</v>
      </c>
      <c r="K6" s="18">
        <v>9.0954431851595935E-2</v>
      </c>
      <c r="M6" s="18">
        <f>C6-B6</f>
        <v>0.46382383680941552</v>
      </c>
      <c r="N6" s="18">
        <f t="shared" ref="N6:U6" si="1">D6-C6</f>
        <v>-0.2258369814907622</v>
      </c>
      <c r="O6" s="18">
        <f t="shared" si="1"/>
        <v>-0.15247745004548957</v>
      </c>
      <c r="P6" s="18">
        <f t="shared" si="1"/>
        <v>3.0955994732237604E-2</v>
      </c>
      <c r="Q6" s="18">
        <f t="shared" si="1"/>
        <v>1.2438132122553014E-2</v>
      </c>
      <c r="R6" s="18">
        <f t="shared" si="1"/>
        <v>-0.11088293321960196</v>
      </c>
      <c r="S6" s="18">
        <f t="shared" si="1"/>
        <v>6.5594447692311833E-3</v>
      </c>
      <c r="T6" s="18">
        <f t="shared" si="1"/>
        <v>1.6621845932384437E-2</v>
      </c>
      <c r="U6" s="18">
        <f t="shared" si="1"/>
        <v>1.2182686254585046E-2</v>
      </c>
      <c r="W6" s="18">
        <f>ABS(SUM(M6:U6))</f>
        <v>5.3384575864553058E-2</v>
      </c>
      <c r="X6" s="21">
        <f>SUM(W6:W15)/10</f>
        <v>0.11070423908263168</v>
      </c>
      <c r="Z6" s="41" t="s">
        <v>28</v>
      </c>
      <c r="AA6" s="43">
        <v>-0.66367433985139612</v>
      </c>
      <c r="AB6" s="44">
        <v>-0.26387857617870109</v>
      </c>
      <c r="AC6" s="44">
        <v>-9.1664242623681377E-2</v>
      </c>
      <c r="AD6" s="44">
        <v>-0.14166557402399677</v>
      </c>
      <c r="AE6" s="44">
        <v>-0.22268426391848264</v>
      </c>
      <c r="AF6" s="44">
        <v>-0.25433331919633928</v>
      </c>
      <c r="AG6" s="44">
        <v>8.5596477703722113E-2</v>
      </c>
      <c r="AH6" s="45">
        <v>9.6014200325291142E-3</v>
      </c>
      <c r="AI6" s="44">
        <v>1.6990459547325396E-2</v>
      </c>
      <c r="AJ6" s="44">
        <v>4.6361880838029529E-2</v>
      </c>
      <c r="AL6" s="47">
        <f>AA6*B6</f>
        <v>-2.4934149370512717E-2</v>
      </c>
      <c r="AM6" s="47">
        <f t="shared" ref="AM6:AU6" si="2">AB6*C6</f>
        <v>-0.13230705376011051</v>
      </c>
      <c r="AN6" s="47">
        <f t="shared" si="2"/>
        <v>-2.5258697241709063E-2</v>
      </c>
      <c r="AO6" s="47">
        <f t="shared" si="2"/>
        <v>-1.7436094196876639E-2</v>
      </c>
      <c r="AP6" s="47">
        <f t="shared" si="2"/>
        <v>-3.4301227598172487E-2</v>
      </c>
      <c r="AQ6" s="47">
        <f t="shared" si="2"/>
        <v>-4.2339729357147665E-2</v>
      </c>
      <c r="AR6" s="47">
        <f t="shared" si="2"/>
        <v>4.7583471329934708E-3</v>
      </c>
      <c r="AS6" s="47">
        <f t="shared" si="2"/>
        <v>5.967272916596189E-4</v>
      </c>
      <c r="AT6" s="47">
        <f t="shared" si="2"/>
        <v>1.3383681570382209E-3</v>
      </c>
      <c r="AU6" s="47">
        <f t="shared" si="2"/>
        <v>4.2168185311943678E-3</v>
      </c>
      <c r="AV6" s="47"/>
    </row>
    <row r="7" spans="1:48" x14ac:dyDescent="0.25">
      <c r="A7" s="4" t="s">
        <v>5</v>
      </c>
      <c r="B7" s="60">
        <v>0.41805696026132122</v>
      </c>
      <c r="C7" s="7">
        <v>3.863808330624767E-2</v>
      </c>
      <c r="D7" s="20">
        <v>0.1596396453509589</v>
      </c>
      <c r="E7" s="20">
        <v>0.10119219868878576</v>
      </c>
      <c r="F7" s="18">
        <v>9.3679919599719108E-2</v>
      </c>
      <c r="G7" s="18">
        <v>9.9872791738301547E-2</v>
      </c>
      <c r="H7" s="20">
        <v>0.15207638678887692</v>
      </c>
      <c r="I7" s="62">
        <v>0.1166694137509461</v>
      </c>
      <c r="J7" s="18">
        <v>0.11119935659504268</v>
      </c>
      <c r="K7" s="18">
        <v>0.11171172389965453</v>
      </c>
      <c r="M7" s="18">
        <f t="shared" ref="M7:M15" si="3">C7-B7</f>
        <v>-0.37941887695507354</v>
      </c>
      <c r="N7" s="18">
        <f t="shared" ref="N7:N15" si="4">D7-C7</f>
        <v>0.12100156204471123</v>
      </c>
      <c r="O7" s="18">
        <f t="shared" ref="O7:O15" si="5">E7-D7</f>
        <v>-5.8447446662173136E-2</v>
      </c>
      <c r="P7" s="18">
        <f t="shared" ref="P7:P15" si="6">F7-E7</f>
        <v>-7.5122790890666535E-3</v>
      </c>
      <c r="Q7" s="18">
        <f t="shared" ref="Q7:Q15" si="7">G7-F7</f>
        <v>6.1928721385824392E-3</v>
      </c>
      <c r="R7" s="18">
        <f t="shared" ref="R7:R15" si="8">H7-G7</f>
        <v>5.2203595050575369E-2</v>
      </c>
      <c r="S7" s="18">
        <f t="shared" ref="S7:S15" si="9">I7-H7</f>
        <v>-3.540697303793082E-2</v>
      </c>
      <c r="T7" s="18">
        <f t="shared" ref="T7:T15" si="10">J7-I7</f>
        <v>-5.4700571559034156E-3</v>
      </c>
      <c r="U7" s="18">
        <f t="shared" ref="U7:U15" si="11">K7-J7</f>
        <v>5.1236730461184932E-4</v>
      </c>
      <c r="W7" s="18">
        <f t="shared" ref="W7:W15" si="12">ABS(SUM(M7:U7))</f>
        <v>0.30634523636166666</v>
      </c>
      <c r="Z7" s="41" t="s">
        <v>29</v>
      </c>
      <c r="AA7" s="43">
        <v>-1.1918263877767956</v>
      </c>
      <c r="AB7" s="44">
        <v>-0.75694417084163323</v>
      </c>
      <c r="AC7" s="44">
        <v>-9.4054289222240267E-2</v>
      </c>
      <c r="AD7" s="44">
        <v>-0.2332431984714054</v>
      </c>
      <c r="AE7" s="44">
        <v>-4.1341393126409689E-3</v>
      </c>
      <c r="AF7" s="44">
        <v>-3.7582583513478679E-2</v>
      </c>
      <c r="AG7" s="44">
        <v>-4.2516975151283325E-2</v>
      </c>
      <c r="AH7" s="45">
        <v>-7.6401837354857755E-2</v>
      </c>
      <c r="AI7" s="44">
        <v>-4.2168778754450069E-2</v>
      </c>
      <c r="AJ7" s="44">
        <v>-7.5725045420042034E-2</v>
      </c>
      <c r="AL7" s="47">
        <f t="shared" ref="AL7:AL15" si="13">AA7*B7</f>
        <v>-0.49825131683319784</v>
      </c>
      <c r="AM7" s="47">
        <f t="shared" ref="AM7:AM15" si="14">AB7*C7</f>
        <v>-2.9246871931157593E-2</v>
      </c>
      <c r="AN7" s="47">
        <f t="shared" ref="AN7:AN15" si="15">AC7*D7</f>
        <v>-1.5014793375174952E-2</v>
      </c>
      <c r="AO7" s="47">
        <f t="shared" ref="AO7:AO15" si="16">AD7*E7</f>
        <v>-2.3602392082526347E-2</v>
      </c>
      <c r="AP7" s="47">
        <f t="shared" ref="AP7:AP15" si="17">AE7*F7</f>
        <v>-3.8728583842224397E-4</v>
      </c>
      <c r="AQ7" s="47">
        <f t="shared" ref="AQ7:AQ15" si="18">AF7*G7</f>
        <v>-3.7534775362289812E-3</v>
      </c>
      <c r="AR7" s="47">
        <f t="shared" ref="AR7:AR15" si="19">AG7*H7</f>
        <v>-6.4658279581996311E-3</v>
      </c>
      <c r="AS7" s="47">
        <f t="shared" ref="AS7:AS15" si="20">AH7*I7</f>
        <v>-8.9137575736863879E-3</v>
      </c>
      <c r="AT7" s="47">
        <f t="shared" ref="AT7:AT15" si="21">AI7*J7</f>
        <v>-4.6891410658935527E-3</v>
      </c>
      <c r="AU7" s="47">
        <f t="shared" ref="AU7:AU15" si="22">AJ7*K7</f>
        <v>-8.4593753662525351E-3</v>
      </c>
      <c r="AV7" s="47"/>
    </row>
    <row r="8" spans="1:48" x14ac:dyDescent="0.25">
      <c r="A8" s="4" t="s">
        <v>6</v>
      </c>
      <c r="B8" s="60">
        <v>4.8358328150226969E-5</v>
      </c>
      <c r="C8" s="7">
        <v>8.7357186628304179E-4</v>
      </c>
      <c r="D8" s="20">
        <v>0.1386747124344552</v>
      </c>
      <c r="E8" s="20">
        <v>8.3791088405257508E-2</v>
      </c>
      <c r="F8" s="18">
        <v>5.1355764281777287E-2</v>
      </c>
      <c r="G8" s="18">
        <v>3.718061985735361E-2</v>
      </c>
      <c r="H8" s="20">
        <v>2.5286207518450805E-2</v>
      </c>
      <c r="I8" s="62">
        <v>3.6105514536568052E-2</v>
      </c>
      <c r="J8" s="18">
        <v>4.9891483781198641E-2</v>
      </c>
      <c r="K8" s="18">
        <v>6.4545319693562031E-2</v>
      </c>
      <c r="M8" s="18">
        <f t="shared" si="3"/>
        <v>8.2521353813281477E-4</v>
      </c>
      <c r="N8" s="18">
        <f t="shared" si="4"/>
        <v>0.13780114056817216</v>
      </c>
      <c r="O8" s="18">
        <f t="shared" si="5"/>
        <v>-5.4883624029197692E-2</v>
      </c>
      <c r="P8" s="18">
        <f t="shared" si="6"/>
        <v>-3.2435324123480221E-2</v>
      </c>
      <c r="Q8" s="18">
        <f t="shared" si="7"/>
        <v>-1.4175144424423677E-2</v>
      </c>
      <c r="R8" s="18">
        <f t="shared" si="8"/>
        <v>-1.1894412338902805E-2</v>
      </c>
      <c r="S8" s="18">
        <f t="shared" si="9"/>
        <v>1.0819307018117248E-2</v>
      </c>
      <c r="T8" s="18">
        <f t="shared" si="10"/>
        <v>1.3785969244630589E-2</v>
      </c>
      <c r="U8" s="18">
        <f t="shared" si="11"/>
        <v>1.465383591236339E-2</v>
      </c>
      <c r="W8" s="18">
        <f t="shared" si="12"/>
        <v>6.4496961365411803E-2</v>
      </c>
      <c r="Z8" s="41" t="s">
        <v>30</v>
      </c>
      <c r="AA8" s="43">
        <v>-0.15789006402433267</v>
      </c>
      <c r="AB8" s="44">
        <v>0.29003001072605722</v>
      </c>
      <c r="AC8" s="44">
        <v>0.22320537052454026</v>
      </c>
      <c r="AD8" s="44">
        <v>-5.894737637268354E-2</v>
      </c>
      <c r="AE8" s="44">
        <v>8.0033443196195514E-2</v>
      </c>
      <c r="AF8" s="44">
        <v>0.11850372025504534</v>
      </c>
      <c r="AG8" s="44">
        <v>6.0283811368684939</v>
      </c>
      <c r="AH8" s="45">
        <v>6.2017653671181057</v>
      </c>
      <c r="AI8" s="44">
        <v>6.3192299001939745</v>
      </c>
      <c r="AJ8" s="44">
        <v>6.1746909259778908</v>
      </c>
      <c r="AL8" s="47">
        <f t="shared" si="13"/>
        <v>-7.6352995277490245E-6</v>
      </c>
      <c r="AM8" s="47">
        <f t="shared" si="14"/>
        <v>2.5336205774805241E-4</v>
      </c>
      <c r="AN8" s="47">
        <f t="shared" si="15"/>
        <v>3.0952940571316642E-2</v>
      </c>
      <c r="AO8" s="47">
        <f t="shared" si="16"/>
        <v>-4.9392648249015139E-3</v>
      </c>
      <c r="AP8" s="47">
        <f t="shared" si="17"/>
        <v>4.1101786434428293E-3</v>
      </c>
      <c r="AQ8" s="47">
        <f t="shared" si="18"/>
        <v>4.4060417744850155E-3</v>
      </c>
      <c r="AR8" s="47">
        <f t="shared" si="19"/>
        <v>0.15243489642717112</v>
      </c>
      <c r="AS8" s="47">
        <f t="shared" si="20"/>
        <v>0.22391792961486706</v>
      </c>
      <c r="AT8" s="47">
        <f t="shared" si="21"/>
        <v>0.3152757560751932</v>
      </c>
      <c r="AU8" s="47">
        <f t="shared" si="22"/>
        <v>0.39854739982617954</v>
      </c>
      <c r="AV8" s="47"/>
    </row>
    <row r="9" spans="1:48" x14ac:dyDescent="0.25">
      <c r="A9" s="4" t="s">
        <v>7</v>
      </c>
      <c r="B9" s="60">
        <v>2.1062900339752621E-6</v>
      </c>
      <c r="C9" s="7">
        <v>3.5099121973328289E-3</v>
      </c>
      <c r="D9" s="20">
        <v>1.0353071080868725E-2</v>
      </c>
      <c r="E9" s="20">
        <v>0.11841273318501121</v>
      </c>
      <c r="F9" s="18">
        <v>0.14670042532003413</v>
      </c>
      <c r="G9" s="18">
        <v>0.13335900678072063</v>
      </c>
      <c r="H9" s="20">
        <v>9.6301270302892622E-2</v>
      </c>
      <c r="I9" s="62">
        <v>6.0739802941138073E-2</v>
      </c>
      <c r="J9" s="18">
        <v>6.247216125466936E-2</v>
      </c>
      <c r="K9" s="18">
        <v>8.0835790589326509E-2</v>
      </c>
      <c r="M9" s="18">
        <f t="shared" si="3"/>
        <v>3.5078059072988538E-3</v>
      </c>
      <c r="N9" s="18">
        <f t="shared" si="4"/>
        <v>6.8431588835358957E-3</v>
      </c>
      <c r="O9" s="18">
        <f t="shared" si="5"/>
        <v>0.10805966210414249</v>
      </c>
      <c r="P9" s="18">
        <f t="shared" si="6"/>
        <v>2.8287692135022927E-2</v>
      </c>
      <c r="Q9" s="18">
        <f t="shared" si="7"/>
        <v>-1.3341418539313504E-2</v>
      </c>
      <c r="R9" s="18">
        <f t="shared" si="8"/>
        <v>-3.7057736477828007E-2</v>
      </c>
      <c r="S9" s="18">
        <f t="shared" si="9"/>
        <v>-3.5561467361754549E-2</v>
      </c>
      <c r="T9" s="18">
        <f t="shared" si="10"/>
        <v>1.7323583135312876E-3</v>
      </c>
      <c r="U9" s="18">
        <f t="shared" si="11"/>
        <v>1.8363629334657149E-2</v>
      </c>
      <c r="W9" s="18">
        <f t="shared" si="12"/>
        <v>8.0833684299292538E-2</v>
      </c>
      <c r="Z9" s="41" t="s">
        <v>31</v>
      </c>
      <c r="AA9" s="43">
        <v>-0.92049095114507673</v>
      </c>
      <c r="AB9" s="44">
        <v>-0.99505560441278462</v>
      </c>
      <c r="AC9" s="44">
        <v>-0.75488360306648494</v>
      </c>
      <c r="AD9" s="44">
        <v>-0.37250255733416804</v>
      </c>
      <c r="AE9" s="44">
        <v>-0.32724555965857943</v>
      </c>
      <c r="AF9" s="44">
        <v>-0.28141591629585971</v>
      </c>
      <c r="AG9" s="44">
        <v>-0.31986749921291041</v>
      </c>
      <c r="AH9" s="45">
        <v>0.81882587832712339</v>
      </c>
      <c r="AI9" s="44">
        <v>0.80183340369258704</v>
      </c>
      <c r="AJ9" s="44">
        <v>0.79659629737480564</v>
      </c>
      <c r="AL9" s="47">
        <f t="shared" si="13"/>
        <v>-1.9388209167612849E-6</v>
      </c>
      <c r="AM9" s="47">
        <f t="shared" si="14"/>
        <v>-3.492557802952823E-3</v>
      </c>
      <c r="AN9" s="47">
        <f t="shared" si="15"/>
        <v>-7.8153636003296112E-3</v>
      </c>
      <c r="AO9" s="47">
        <f t="shared" si="16"/>
        <v>-4.410904593234518E-2</v>
      </c>
      <c r="AP9" s="47">
        <f t="shared" si="17"/>
        <v>-4.8007062786006208E-2</v>
      </c>
      <c r="AQ9" s="47">
        <f t="shared" si="18"/>
        <v>-3.7529347089502264E-2</v>
      </c>
      <c r="AR9" s="47">
        <f t="shared" si="19"/>
        <v>-3.0803646502812778E-2</v>
      </c>
      <c r="AS9" s="47">
        <f t="shared" si="20"/>
        <v>4.9735322492693773E-2</v>
      </c>
      <c r="AT9" s="47">
        <f t="shared" si="21"/>
        <v>5.0092265694863691E-2</v>
      </c>
      <c r="AU9" s="47">
        <f t="shared" si="22"/>
        <v>6.4393491478822659E-2</v>
      </c>
      <c r="AV9" s="47"/>
    </row>
    <row r="10" spans="1:48" x14ac:dyDescent="0.25">
      <c r="A10" s="4" t="s">
        <v>8</v>
      </c>
      <c r="B10" s="60">
        <v>6.90746318527933E-3</v>
      </c>
      <c r="C10" s="7">
        <v>0.11081572793011638</v>
      </c>
      <c r="D10" s="20">
        <v>8.3241727221170986E-2</v>
      </c>
      <c r="E10" s="20">
        <v>8.9343983434538074E-2</v>
      </c>
      <c r="F10" s="18">
        <v>8.6253623187987793E-2</v>
      </c>
      <c r="G10" s="18">
        <v>9.4040194572308652E-2</v>
      </c>
      <c r="H10" s="20">
        <v>0.11489086149047571</v>
      </c>
      <c r="I10" s="62">
        <v>0.10353253459285783</v>
      </c>
      <c r="J10" s="18">
        <v>0.10263129475225205</v>
      </c>
      <c r="K10" s="18">
        <v>0.10097137593373622</v>
      </c>
      <c r="M10" s="18">
        <f t="shared" si="3"/>
        <v>0.10390826474483704</v>
      </c>
      <c r="N10" s="18">
        <f t="shared" si="4"/>
        <v>-2.757400070894539E-2</v>
      </c>
      <c r="O10" s="18">
        <f t="shared" si="5"/>
        <v>6.1022562133670882E-3</v>
      </c>
      <c r="P10" s="18">
        <f t="shared" si="6"/>
        <v>-3.0903602465502805E-3</v>
      </c>
      <c r="Q10" s="18">
        <f t="shared" si="7"/>
        <v>7.7865713843208589E-3</v>
      </c>
      <c r="R10" s="18">
        <f t="shared" si="8"/>
        <v>2.085066691816706E-2</v>
      </c>
      <c r="S10" s="18">
        <f t="shared" si="9"/>
        <v>-1.1358326897617885E-2</v>
      </c>
      <c r="T10" s="18">
        <f t="shared" si="10"/>
        <v>-9.0123984060577755E-4</v>
      </c>
      <c r="U10" s="18">
        <f t="shared" si="11"/>
        <v>-1.6599188185158348E-3</v>
      </c>
      <c r="W10" s="18">
        <f t="shared" si="12"/>
        <v>9.4063912748456879E-2</v>
      </c>
      <c r="Z10" s="41" t="s">
        <v>32</v>
      </c>
      <c r="AA10" s="36">
        <v>1.2512711928181879</v>
      </c>
      <c r="AB10" s="36">
        <v>0.13520433810803398</v>
      </c>
      <c r="AC10" s="36">
        <v>0.69152142342123657</v>
      </c>
      <c r="AD10" s="36">
        <v>0.67570107365179466</v>
      </c>
      <c r="AE10" s="36">
        <v>0.61182528018753179</v>
      </c>
      <c r="AF10" s="36">
        <v>0.58497164848981908</v>
      </c>
      <c r="AG10" s="36">
        <v>0.46348043541416528</v>
      </c>
      <c r="AH10" s="39">
        <v>0.44648936700249769</v>
      </c>
      <c r="AI10" s="36">
        <v>0.4419477160129649</v>
      </c>
      <c r="AJ10" s="36">
        <v>0.40366727886194836</v>
      </c>
      <c r="AL10" s="47">
        <f t="shared" si="13"/>
        <v>8.6431096991921863E-3</v>
      </c>
      <c r="AM10" s="47">
        <f t="shared" si="14"/>
        <v>1.4982767146751359E-2</v>
      </c>
      <c r="AN10" s="47">
        <f t="shared" si="15"/>
        <v>5.7563437696026454E-2</v>
      </c>
      <c r="AO10" s="47">
        <f t="shared" si="16"/>
        <v>6.0369825531045536E-2</v>
      </c>
      <c r="AP10" s="47">
        <f t="shared" si="17"/>
        <v>5.2772147174180419E-2</v>
      </c>
      <c r="AQ10" s="47">
        <f t="shared" si="18"/>
        <v>5.5010847643266726E-2</v>
      </c>
      <c r="AR10" s="47">
        <f t="shared" si="19"/>
        <v>5.3249666508714238E-2</v>
      </c>
      <c r="AS10" s="47">
        <f t="shared" si="20"/>
        <v>4.6226175834529287E-2</v>
      </c>
      <c r="AT10" s="47">
        <f t="shared" si="21"/>
        <v>4.5357666307211185E-2</v>
      </c>
      <c r="AU10" s="47">
        <f t="shared" si="22"/>
        <v>4.0758840566118122E-2</v>
      </c>
      <c r="AV10" s="47"/>
    </row>
    <row r="11" spans="1:48" x14ac:dyDescent="0.25">
      <c r="A11" s="4" t="s">
        <v>9</v>
      </c>
      <c r="B11" s="60">
        <v>7.1427521788885719E-5</v>
      </c>
      <c r="C11" s="7">
        <v>9.3842985769987126E-4</v>
      </c>
      <c r="D11" s="20">
        <v>1.1484756369487547E-3</v>
      </c>
      <c r="E11" s="20">
        <v>5.0669017381948074E-2</v>
      </c>
      <c r="F11" s="18">
        <v>4.0404486541897176E-2</v>
      </c>
      <c r="G11" s="18">
        <v>6.3206034683670878E-2</v>
      </c>
      <c r="H11" s="20">
        <v>-9.999999999999972E-7</v>
      </c>
      <c r="I11" s="62">
        <v>0.1212669406039395</v>
      </c>
      <c r="J11" s="18">
        <v>0.10610725179681139</v>
      </c>
      <c r="K11" s="18">
        <v>0.10349327529178878</v>
      </c>
      <c r="M11" s="18">
        <f t="shared" si="3"/>
        <v>8.6700233591098551E-4</v>
      </c>
      <c r="N11" s="18">
        <f t="shared" si="4"/>
        <v>2.1004577924888348E-4</v>
      </c>
      <c r="O11" s="18">
        <f t="shared" si="5"/>
        <v>4.952054174499932E-2</v>
      </c>
      <c r="P11" s="18">
        <f t="shared" si="6"/>
        <v>-1.0264530840050898E-2</v>
      </c>
      <c r="Q11" s="18">
        <f t="shared" si="7"/>
        <v>2.2801548141773702E-2</v>
      </c>
      <c r="R11" s="18">
        <f t="shared" si="8"/>
        <v>-6.3207034683670879E-2</v>
      </c>
      <c r="S11" s="18">
        <f t="shared" si="9"/>
        <v>0.1212679406039395</v>
      </c>
      <c r="T11" s="18">
        <f t="shared" si="10"/>
        <v>-1.5159688807128105E-2</v>
      </c>
      <c r="U11" s="18">
        <f t="shared" si="11"/>
        <v>-2.613976505022611E-3</v>
      </c>
      <c r="W11" s="18">
        <f t="shared" si="12"/>
        <v>0.10342184776999989</v>
      </c>
      <c r="Z11" s="41" t="s">
        <v>33</v>
      </c>
      <c r="AA11" s="43">
        <v>0.70723594135658641</v>
      </c>
      <c r="AB11" s="44">
        <v>-1.724203077425682</v>
      </c>
      <c r="AC11" s="44">
        <v>-0.12373777971995414</v>
      </c>
      <c r="AD11" s="44">
        <v>8.3340722825509764E-2</v>
      </c>
      <c r="AE11" s="44">
        <v>6.8973205331364293E-2</v>
      </c>
      <c r="AF11" s="44">
        <v>-8.601793080173839E-2</v>
      </c>
      <c r="AG11" s="44">
        <v>-0.17195181236132481</v>
      </c>
      <c r="AH11" s="45">
        <v>-0.18415446806846208</v>
      </c>
      <c r="AI11" s="44">
        <v>-0.20820650466013141</v>
      </c>
      <c r="AJ11" s="44">
        <v>-0.24142265701538101</v>
      </c>
      <c r="AL11" s="47">
        <f t="shared" si="13"/>
        <v>5.0516110611130676E-5</v>
      </c>
      <c r="AM11" s="47">
        <f t="shared" si="14"/>
        <v>-1.6180436485942629E-3</v>
      </c>
      <c r="AN11" s="47">
        <f t="shared" si="15"/>
        <v>-1.4210982537849905E-4</v>
      </c>
      <c r="AO11" s="47">
        <f t="shared" si="16"/>
        <v>4.2227925334698711E-3</v>
      </c>
      <c r="AP11" s="47">
        <f t="shared" si="17"/>
        <v>2.7868269465626191E-3</v>
      </c>
      <c r="AQ11" s="47">
        <f t="shared" si="18"/>
        <v>-5.4368523176722781E-3</v>
      </c>
      <c r="AR11" s="47">
        <f t="shared" si="19"/>
        <v>1.7195181236132433E-7</v>
      </c>
      <c r="AS11" s="47">
        <f t="shared" si="20"/>
        <v>-2.2331848941208265E-2</v>
      </c>
      <c r="AT11" s="47">
        <f t="shared" si="21"/>
        <v>-2.209222001570655E-2</v>
      </c>
      <c r="AU11" s="47">
        <f t="shared" si="22"/>
        <v>-2.4985621504167929E-2</v>
      </c>
      <c r="AV11" s="47"/>
    </row>
    <row r="12" spans="1:48" x14ac:dyDescent="0.25">
      <c r="A12" s="4" t="s">
        <v>10</v>
      </c>
      <c r="B12" s="60">
        <v>3.5695278695036116E-2</v>
      </c>
      <c r="C12" s="7">
        <v>5.3605113774183026E-2</v>
      </c>
      <c r="D12" s="20">
        <v>5.2098717993195105E-2</v>
      </c>
      <c r="E12" s="20">
        <v>0.10132109531139222</v>
      </c>
      <c r="F12" s="18">
        <v>9.366842725397205E-2</v>
      </c>
      <c r="G12" s="18">
        <v>0.10954933322676827</v>
      </c>
      <c r="H12" s="20">
        <v>0.13364046727621745</v>
      </c>
      <c r="I12" s="62">
        <v>0.11945491621045928</v>
      </c>
      <c r="J12" s="18">
        <v>0.11013837607265441</v>
      </c>
      <c r="K12" s="18">
        <v>0.11020486391157787</v>
      </c>
      <c r="M12" s="18">
        <f t="shared" si="3"/>
        <v>1.790983507914691E-2</v>
      </c>
      <c r="N12" s="18">
        <f t="shared" si="4"/>
        <v>-1.5063957809879208E-3</v>
      </c>
      <c r="O12" s="18">
        <f t="shared" si="5"/>
        <v>4.9222377318197112E-2</v>
      </c>
      <c r="P12" s="18">
        <f t="shared" si="6"/>
        <v>-7.6526680574201672E-3</v>
      </c>
      <c r="Q12" s="18">
        <f t="shared" si="7"/>
        <v>1.5880905972796219E-2</v>
      </c>
      <c r="R12" s="18">
        <f t="shared" si="8"/>
        <v>2.4091134049449181E-2</v>
      </c>
      <c r="S12" s="18">
        <f t="shared" si="9"/>
        <v>-1.4185551065758167E-2</v>
      </c>
      <c r="T12" s="18">
        <f t="shared" si="10"/>
        <v>-9.3165401378048768E-3</v>
      </c>
      <c r="U12" s="18">
        <f t="shared" si="11"/>
        <v>6.6487838923462439E-5</v>
      </c>
      <c r="W12" s="18">
        <f t="shared" si="12"/>
        <v>7.450958521654176E-2</v>
      </c>
      <c r="Z12" s="41" t="s">
        <v>34</v>
      </c>
      <c r="AA12" s="43">
        <v>3.0060461594891105E-2</v>
      </c>
      <c r="AB12" s="44">
        <v>-1.1844895262460367</v>
      </c>
      <c r="AC12" s="44">
        <v>-1.2577962094380386</v>
      </c>
      <c r="AD12" s="44">
        <v>-1.3972624527350788</v>
      </c>
      <c r="AE12" s="44">
        <v>-1.3080502467876955</v>
      </c>
      <c r="AF12" s="44">
        <v>-1.4181167321900345</v>
      </c>
      <c r="AG12" s="44">
        <v>-1.4460968007522748</v>
      </c>
      <c r="AH12" s="45">
        <v>-1.4126855201374169</v>
      </c>
      <c r="AI12" s="44">
        <v>-1.276251965262875</v>
      </c>
      <c r="AJ12" s="44">
        <v>-1.2337165600414535</v>
      </c>
      <c r="AL12" s="47">
        <f t="shared" si="13"/>
        <v>1.0730165543310678E-3</v>
      </c>
      <c r="AM12" s="47">
        <f t="shared" si="14"/>
        <v>-6.3494695818746949E-2</v>
      </c>
      <c r="AN12" s="47">
        <f t="shared" si="15"/>
        <v>-6.5529570008422147E-2</v>
      </c>
      <c r="AO12" s="47">
        <f t="shared" si="16"/>
        <v>-0.14157216214860058</v>
      </c>
      <c r="AP12" s="47">
        <f t="shared" si="17"/>
        <v>-0.12252300938577344</v>
      </c>
      <c r="AQ12" s="47">
        <f t="shared" si="18"/>
        <v>-0.1553537424491418</v>
      </c>
      <c r="AR12" s="47">
        <f t="shared" si="19"/>
        <v>-0.19325705217917713</v>
      </c>
      <c r="AS12" s="47">
        <f t="shared" si="20"/>
        <v>-0.16875223043974422</v>
      </c>
      <c r="AT12" s="47">
        <f t="shared" si="21"/>
        <v>-0.14056431891358678</v>
      </c>
      <c r="AU12" s="47">
        <f t="shared" si="22"/>
        <v>-0.13596156560482836</v>
      </c>
      <c r="AV12" s="47"/>
    </row>
    <row r="13" spans="1:48" x14ac:dyDescent="0.25">
      <c r="A13" s="4" t="s">
        <v>11</v>
      </c>
      <c r="B13" s="60">
        <v>3.5136667749491733E-3</v>
      </c>
      <c r="C13" s="7">
        <v>7.1272909413930535E-3</v>
      </c>
      <c r="D13" s="20">
        <v>6.7880428368019066E-2</v>
      </c>
      <c r="E13" s="20">
        <v>0.10510042301257257</v>
      </c>
      <c r="F13" s="18">
        <v>0.11505314628195878</v>
      </c>
      <c r="G13" s="18">
        <v>0.11344262402799425</v>
      </c>
      <c r="H13" s="20">
        <v>8.1643194595093796E-2</v>
      </c>
      <c r="I13" s="62">
        <v>8.7754562223776714E-2</v>
      </c>
      <c r="J13" s="18">
        <v>9.24514942686889E-2</v>
      </c>
      <c r="K13" s="18">
        <v>8.6324294923851699E-2</v>
      </c>
      <c r="M13" s="18">
        <f t="shared" si="3"/>
        <v>3.6136241664438801E-3</v>
      </c>
      <c r="N13" s="18">
        <f t="shared" si="4"/>
        <v>6.0753137426626011E-2</v>
      </c>
      <c r="O13" s="18">
        <f t="shared" si="5"/>
        <v>3.72199946445535E-2</v>
      </c>
      <c r="P13" s="18">
        <f t="shared" si="6"/>
        <v>9.9527232693862183E-3</v>
      </c>
      <c r="Q13" s="18">
        <f t="shared" si="7"/>
        <v>-1.6105222539645331E-3</v>
      </c>
      <c r="R13" s="18">
        <f t="shared" si="8"/>
        <v>-3.1799429432900456E-2</v>
      </c>
      <c r="S13" s="18">
        <f t="shared" si="9"/>
        <v>6.1113676286829177E-3</v>
      </c>
      <c r="T13" s="18">
        <f t="shared" si="10"/>
        <v>4.696932044912186E-3</v>
      </c>
      <c r="U13" s="18">
        <f t="shared" si="11"/>
        <v>-6.1271993448372003E-3</v>
      </c>
      <c r="W13" s="18">
        <f t="shared" si="12"/>
        <v>8.2810628148902526E-2</v>
      </c>
      <c r="Z13" s="41" t="s">
        <v>35</v>
      </c>
      <c r="AA13" s="43">
        <v>-0.37860100241639222</v>
      </c>
      <c r="AB13" s="44">
        <v>-0.11193780862956414</v>
      </c>
      <c r="AC13" s="44">
        <v>0.25010937234372937</v>
      </c>
      <c r="AD13" s="44">
        <v>0.41045671805881567</v>
      </c>
      <c r="AE13" s="44">
        <v>0.6391278001166667</v>
      </c>
      <c r="AF13" s="44">
        <v>0.68231749804828623</v>
      </c>
      <c r="AG13" s="44">
        <v>0.60182455228608023</v>
      </c>
      <c r="AH13" s="45">
        <v>0.66702151903054441</v>
      </c>
      <c r="AI13" s="44">
        <v>0.70681736178703114</v>
      </c>
      <c r="AJ13" s="44">
        <v>0.7374160496997223</v>
      </c>
      <c r="AL13" s="47">
        <f t="shared" si="13"/>
        <v>-1.330277763152929E-3</v>
      </c>
      <c r="AM13" s="47">
        <f t="shared" si="14"/>
        <v>-7.9781332944488161E-4</v>
      </c>
      <c r="AN13" s="47">
        <f t="shared" si="15"/>
        <v>1.6977531333548731E-2</v>
      </c>
      <c r="AO13" s="47">
        <f t="shared" si="16"/>
        <v>4.3139174696333764E-2</v>
      </c>
      <c r="AP13" s="47">
        <f t="shared" si="17"/>
        <v>7.3533664279689367E-2</v>
      </c>
      <c r="AQ13" s="47">
        <f t="shared" si="18"/>
        <v>7.7403887398813431E-2</v>
      </c>
      <c r="AR13" s="47">
        <f t="shared" si="19"/>
        <v>4.9134879034397651E-2</v>
      </c>
      <c r="AS13" s="47">
        <f t="shared" si="20"/>
        <v>5.8534181396363974E-2</v>
      </c>
      <c r="AT13" s="47">
        <f t="shared" si="21"/>
        <v>6.5346321272263516E-2</v>
      </c>
      <c r="AU13" s="47">
        <f t="shared" si="22"/>
        <v>6.3656920555860516E-2</v>
      </c>
      <c r="AV13" s="47"/>
    </row>
    <row r="14" spans="1:48" x14ac:dyDescent="0.25">
      <c r="A14" s="5" t="s">
        <v>12</v>
      </c>
      <c r="B14" s="61">
        <v>0.22827858309833415</v>
      </c>
      <c r="C14" s="7">
        <v>4.0557826437996089E-2</v>
      </c>
      <c r="D14" s="18">
        <v>4.5116621314721078E-2</v>
      </c>
      <c r="E14" s="18">
        <v>0.11322389424139048</v>
      </c>
      <c r="F14" s="18">
        <v>8.3534213997522144E-2</v>
      </c>
      <c r="G14" s="18">
        <v>4.3110773487615182E-2</v>
      </c>
      <c r="H14" s="20">
        <v>0.22377181155418624</v>
      </c>
      <c r="I14" s="62">
        <v>0.19301801034819274</v>
      </c>
      <c r="J14" s="18">
        <v>0.17949522992873865</v>
      </c>
      <c r="K14" s="18">
        <v>0.14531434897648948</v>
      </c>
      <c r="M14" s="18">
        <f t="shared" si="3"/>
        <v>-0.18772075666033805</v>
      </c>
      <c r="N14" s="18">
        <f t="shared" si="4"/>
        <v>4.5587948767249892E-3</v>
      </c>
      <c r="O14" s="18">
        <f t="shared" si="5"/>
        <v>6.8107272926669404E-2</v>
      </c>
      <c r="P14" s="18">
        <f t="shared" si="6"/>
        <v>-2.9689680243868338E-2</v>
      </c>
      <c r="Q14" s="18">
        <f t="shared" si="7"/>
        <v>-4.0423440509906962E-2</v>
      </c>
      <c r="R14" s="18">
        <f t="shared" si="8"/>
        <v>0.18066103806657105</v>
      </c>
      <c r="S14" s="18">
        <f t="shared" si="9"/>
        <v>-3.0753801205993497E-2</v>
      </c>
      <c r="T14" s="18">
        <f t="shared" si="10"/>
        <v>-1.3522780419454095E-2</v>
      </c>
      <c r="U14" s="18">
        <f t="shared" si="11"/>
        <v>-3.4180880952249165E-2</v>
      </c>
      <c r="W14" s="18">
        <f t="shared" si="12"/>
        <v>8.2964234121844643E-2</v>
      </c>
      <c r="Z14" s="41" t="s">
        <v>36</v>
      </c>
      <c r="AA14" s="43">
        <v>0.90524170750629918</v>
      </c>
      <c r="AB14" s="44">
        <v>-0.69011847702216333</v>
      </c>
      <c r="AC14" s="44">
        <v>-0.49835074712009958</v>
      </c>
      <c r="AD14" s="44">
        <v>-0.65875744361950317</v>
      </c>
      <c r="AE14" s="44">
        <v>-0.45952207442387927</v>
      </c>
      <c r="AF14" s="44">
        <v>-0.50551603080799712</v>
      </c>
      <c r="AG14" s="44">
        <v>-0.23654425178854291</v>
      </c>
      <c r="AH14" s="45">
        <v>-0.29770915617233107</v>
      </c>
      <c r="AI14" s="44">
        <v>-0.25430071802139209</v>
      </c>
      <c r="AJ14" s="44">
        <v>-0.23889424806160761</v>
      </c>
      <c r="AL14" s="47">
        <f t="shared" si="13"/>
        <v>0.20664729435105461</v>
      </c>
      <c r="AM14" s="47">
        <f t="shared" si="14"/>
        <v>-2.7989705412719092E-2</v>
      </c>
      <c r="AN14" s="47">
        <f t="shared" si="15"/>
        <v>-2.248390193972586E-2</v>
      </c>
      <c r="AO14" s="47">
        <f t="shared" si="16"/>
        <v>-7.4587083127103382E-2</v>
      </c>
      <c r="AP14" s="47">
        <f t="shared" si="17"/>
        <v>-3.8385815301509627E-2</v>
      </c>
      <c r="AQ14" s="47">
        <f t="shared" si="18"/>
        <v>-2.1793187098521863E-2</v>
      </c>
      <c r="AR14" s="47">
        <f t="shared" si="19"/>
        <v>-5.2931935735451803E-2</v>
      </c>
      <c r="AS14" s="47">
        <f t="shared" si="20"/>
        <v>-5.7463228986822726E-2</v>
      </c>
      <c r="AT14" s="47">
        <f t="shared" si="21"/>
        <v>-4.5645765852293102E-2</v>
      </c>
      <c r="AU14" s="47">
        <f t="shared" si="22"/>
        <v>-3.4714762131300494E-2</v>
      </c>
      <c r="AV14" s="47"/>
    </row>
    <row r="15" spans="1:48" x14ac:dyDescent="0.25">
      <c r="A15" s="5" t="s">
        <v>13</v>
      </c>
      <c r="B15" s="61">
        <v>0.26985629985806403</v>
      </c>
      <c r="C15" s="7">
        <v>0.24254035089228981</v>
      </c>
      <c r="D15" s="18">
        <v>0.16628988929396596</v>
      </c>
      <c r="E15" s="18">
        <v>0.11386630257246359</v>
      </c>
      <c r="F15" s="18">
        <v>0.13531473597285629</v>
      </c>
      <c r="G15" s="18">
        <v>0.13976523296906651</v>
      </c>
      <c r="H15" s="20">
        <v>0.11680034331341943</v>
      </c>
      <c r="I15" s="62">
        <v>9.9308404925112018E-2</v>
      </c>
      <c r="J15" s="18">
        <v>0.1068416063400696</v>
      </c>
      <c r="K15" s="18">
        <v>0.10564457492841699</v>
      </c>
      <c r="M15" s="18">
        <f t="shared" si="3"/>
        <v>-2.7315948965774217E-2</v>
      </c>
      <c r="N15" s="18">
        <f t="shared" si="4"/>
        <v>-7.6250461598323854E-2</v>
      </c>
      <c r="O15" s="18">
        <f t="shared" si="5"/>
        <v>-5.2423586721502366E-2</v>
      </c>
      <c r="P15" s="18">
        <f t="shared" si="6"/>
        <v>2.1448433400392694E-2</v>
      </c>
      <c r="Q15" s="18">
        <f t="shared" si="7"/>
        <v>4.4504969962102237E-3</v>
      </c>
      <c r="R15" s="18">
        <f t="shared" si="8"/>
        <v>-2.2964889655647081E-2</v>
      </c>
      <c r="S15" s="18">
        <f t="shared" si="9"/>
        <v>-1.7491938388307413E-2</v>
      </c>
      <c r="T15" s="18">
        <f t="shared" si="10"/>
        <v>7.5332014149575854E-3</v>
      </c>
      <c r="U15" s="18">
        <f t="shared" si="11"/>
        <v>-1.197031411652616E-3</v>
      </c>
      <c r="W15" s="18">
        <f t="shared" si="12"/>
        <v>0.164211724929647</v>
      </c>
      <c r="Z15" s="40" t="s">
        <v>37</v>
      </c>
      <c r="AA15" s="46">
        <v>4.1797421037620034E-4</v>
      </c>
      <c r="AB15" s="46">
        <v>0.52608623730032067</v>
      </c>
      <c r="AC15" s="44">
        <v>0.3403255750835476</v>
      </c>
      <c r="AD15" s="44">
        <v>0.2846319429304352</v>
      </c>
      <c r="AE15" s="44">
        <v>0.22198862424667071</v>
      </c>
      <c r="AF15" s="44">
        <v>0.19820091259058847</v>
      </c>
      <c r="AG15" s="44">
        <v>0.20121664704829731</v>
      </c>
      <c r="AH15" s="45">
        <v>0.10233538761935589</v>
      </c>
      <c r="AI15" s="44">
        <v>0.12696173149604065</v>
      </c>
      <c r="AJ15" s="44">
        <v>0.10076154240448852</v>
      </c>
      <c r="AL15" s="47">
        <f t="shared" si="13"/>
        <v>1.1279297384821745E-4</v>
      </c>
      <c r="AM15" s="47">
        <f t="shared" si="14"/>
        <v>0.12759714059442423</v>
      </c>
      <c r="AN15" s="47">
        <f t="shared" si="15"/>
        <v>5.6592702204548428E-2</v>
      </c>
      <c r="AO15" s="47">
        <f t="shared" si="16"/>
        <v>3.2409986935505126E-2</v>
      </c>
      <c r="AP15" s="47">
        <f t="shared" si="17"/>
        <v>3.003833207891585E-2</v>
      </c>
      <c r="AQ15" s="47">
        <f t="shared" si="18"/>
        <v>2.7701596722905186E-2</v>
      </c>
      <c r="AR15" s="47">
        <f t="shared" si="19"/>
        <v>2.3502173455616272E-2</v>
      </c>
      <c r="AS15" s="47">
        <f t="shared" si="20"/>
        <v>1.0162764111871289E-2</v>
      </c>
      <c r="AT15" s="47">
        <f t="shared" si="21"/>
        <v>1.3564795336753591E-2</v>
      </c>
      <c r="AU15" s="47">
        <f t="shared" si="22"/>
        <v>1.0644910316453853E-2</v>
      </c>
      <c r="AV15" s="47"/>
    </row>
    <row r="16" spans="1:48" s="9" customFormat="1" x14ac:dyDescent="0.25"/>
    <row r="17" spans="1:47" x14ac:dyDescent="0.25">
      <c r="A17" s="5" t="s">
        <v>14</v>
      </c>
      <c r="B17" s="18">
        <v>0.2844138683764208</v>
      </c>
      <c r="C17" s="18">
        <v>0.29849515697869461</v>
      </c>
      <c r="D17" s="18">
        <v>0.29235019495299286</v>
      </c>
      <c r="E17" s="18">
        <v>0.16077167555568686</v>
      </c>
      <c r="F17" s="18">
        <v>0.11907933476734561</v>
      </c>
      <c r="G17" s="18">
        <v>0.22744762132956503</v>
      </c>
      <c r="H17" s="18">
        <v>0.17252494661988335</v>
      </c>
      <c r="I17" s="18">
        <v>0.18024675369296581</v>
      </c>
      <c r="J17" s="18">
        <v>0.26874620047530084</v>
      </c>
      <c r="K17" s="18">
        <v>0.13318189348401421</v>
      </c>
    </row>
    <row r="18" spans="1:47" x14ac:dyDescent="0.25">
      <c r="A18" s="5" t="s">
        <v>15</v>
      </c>
      <c r="B18" s="18">
        <v>-2.354113835412297E-2</v>
      </c>
      <c r="C18" s="18">
        <v>4.633947366927388E-3</v>
      </c>
      <c r="D18" s="18">
        <v>7.8160216084834245E-3</v>
      </c>
      <c r="E18" s="18">
        <v>-4.6294127135531231E-3</v>
      </c>
      <c r="F18" s="18">
        <v>1.0330952109871068E-3</v>
      </c>
      <c r="G18" s="18">
        <v>4.5063505824294033E-2</v>
      </c>
      <c r="H18" s="18">
        <v>7.6653350668703787E-3</v>
      </c>
      <c r="I18" s="18">
        <v>-1.1671981289621712E-2</v>
      </c>
      <c r="J18" s="11">
        <v>1.5405325735119567E-2</v>
      </c>
      <c r="K18" s="18">
        <v>5.7827069727903586E-2</v>
      </c>
    </row>
    <row r="19" spans="1:47" x14ac:dyDescent="0.25">
      <c r="A19" s="5" t="s">
        <v>27</v>
      </c>
      <c r="B19" s="18">
        <f>B18</f>
        <v>-2.354113835412297E-2</v>
      </c>
      <c r="C19" s="18">
        <f>B19+C18</f>
        <v>-1.8907190987195583E-2</v>
      </c>
      <c r="D19" s="18">
        <f t="shared" ref="D19:K19" si="23">C19+D18</f>
        <v>-1.1091169378712159E-2</v>
      </c>
      <c r="E19" s="18">
        <f t="shared" si="23"/>
        <v>-1.5720582092265283E-2</v>
      </c>
      <c r="F19" s="18">
        <f t="shared" si="23"/>
        <v>-1.4687486881278175E-2</v>
      </c>
      <c r="G19" s="18">
        <f t="shared" si="23"/>
        <v>3.0376018943015858E-2</v>
      </c>
      <c r="H19" s="18">
        <f t="shared" si="23"/>
        <v>3.8041354009886237E-2</v>
      </c>
      <c r="I19" s="18">
        <f t="shared" si="23"/>
        <v>2.6369372720264524E-2</v>
      </c>
      <c r="J19" s="18">
        <f t="shared" si="23"/>
        <v>4.1774698455384091E-2</v>
      </c>
      <c r="K19" s="18">
        <f t="shared" si="23"/>
        <v>9.960176818328767E-2</v>
      </c>
    </row>
    <row r="20" spans="1:47" x14ac:dyDescent="0.25">
      <c r="A20" s="3" t="s">
        <v>24</v>
      </c>
      <c r="B20" s="47">
        <f>SUM(AL6:AL15)</f>
        <v>-0.30799858839827077</v>
      </c>
      <c r="C20" s="47">
        <f t="shared" ref="C20:K20" si="24">SUM(AM6:AM15)</f>
        <v>-0.11611347190480245</v>
      </c>
      <c r="D20" s="47">
        <f t="shared" si="24"/>
        <v>2.5842175814700132E-2</v>
      </c>
      <c r="E20" s="47">
        <f t="shared" si="24"/>
        <v>-0.16610426261599934</v>
      </c>
      <c r="F20" s="47">
        <f t="shared" si="24"/>
        <v>-8.0363251787092943E-2</v>
      </c>
      <c r="G20" s="47">
        <f t="shared" si="24"/>
        <v>-0.10168396230874448</v>
      </c>
      <c r="H20" s="47">
        <f t="shared" si="24"/>
        <v>-3.7832786493622803E-4</v>
      </c>
      <c r="I20" s="47">
        <f t="shared" si="24"/>
        <v>0.1317120348005234</v>
      </c>
      <c r="J20" s="47">
        <f t="shared" si="24"/>
        <v>0.27798372699584339</v>
      </c>
      <c r="K20" s="47">
        <f t="shared" si="24"/>
        <v>0.3780970566680798</v>
      </c>
      <c r="M20" s="49" t="s">
        <v>45</v>
      </c>
      <c r="N20" s="49" t="s">
        <v>43</v>
      </c>
      <c r="O20" s="50" t="s">
        <v>46</v>
      </c>
      <c r="P20" s="50" t="s">
        <v>44</v>
      </c>
      <c r="Q20" s="50" t="s">
        <v>26</v>
      </c>
      <c r="R20" s="50" t="s">
        <v>23</v>
      </c>
    </row>
    <row r="21" spans="1:47" x14ac:dyDescent="0.25">
      <c r="A21" s="3" t="s">
        <v>25</v>
      </c>
      <c r="B21" s="32">
        <f>B18/B17</f>
        <v>-8.2770711880217993E-2</v>
      </c>
      <c r="C21" s="32">
        <f t="shared" ref="C21:K21" si="25">C18/C17</f>
        <v>1.5524363657458405E-2</v>
      </c>
      <c r="D21" s="32">
        <f t="shared" si="25"/>
        <v>2.6735133902476674E-2</v>
      </c>
      <c r="E21" s="32">
        <f t="shared" si="25"/>
        <v>-2.8794952205058177E-2</v>
      </c>
      <c r="F21" s="32">
        <f t="shared" si="25"/>
        <v>8.6756884643800197E-3</v>
      </c>
      <c r="G21" s="32">
        <f t="shared" si="25"/>
        <v>0.19812696022438642</v>
      </c>
      <c r="H21" s="32">
        <f t="shared" si="25"/>
        <v>4.4430299600434452E-2</v>
      </c>
      <c r="I21" s="32">
        <f t="shared" si="25"/>
        <v>-6.4755570075363936E-2</v>
      </c>
      <c r="J21" s="32">
        <f t="shared" si="25"/>
        <v>5.7322952688722367E-2</v>
      </c>
      <c r="K21" s="32">
        <f t="shared" si="25"/>
        <v>0.43419618249266412</v>
      </c>
      <c r="M21" t="s">
        <v>49</v>
      </c>
      <c r="N21" s="18">
        <f>AVERAGE(B18:K18)</f>
        <v>9.960176818328767E-3</v>
      </c>
      <c r="O21" s="18">
        <f>AVERAGE(B17:K17)</f>
        <v>0.21372576462328699</v>
      </c>
      <c r="P21" s="47">
        <f>AVERAGE(B20:K20)</f>
        <v>4.0993129399300556E-3</v>
      </c>
      <c r="Q21" s="35">
        <f>AVERAGE(B22:K22)</f>
        <v>6.1961350101836198E-2</v>
      </c>
      <c r="R21" s="18">
        <f>X6</f>
        <v>0.11070423908263168</v>
      </c>
    </row>
    <row r="22" spans="1:47" x14ac:dyDescent="0.25">
      <c r="A22" s="3" t="s">
        <v>26</v>
      </c>
      <c r="B22" s="35">
        <f>B21*SQRT(1+(B20/3)*B21)</f>
        <v>-8.3121650489661456E-2</v>
      </c>
      <c r="C22" s="35">
        <f t="shared" ref="C22:K22" si="26">C21*SQRT(1+(C20/3)*C21)</f>
        <v>1.5519698951980831E-2</v>
      </c>
      <c r="D22" s="35">
        <f t="shared" si="26"/>
        <v>2.6738212249323288E-2</v>
      </c>
      <c r="E22" s="35">
        <f t="shared" si="26"/>
        <v>-2.8817897268000024E-2</v>
      </c>
      <c r="F22" s="35">
        <f t="shared" si="26"/>
        <v>8.6746802813496473E-3</v>
      </c>
      <c r="G22" s="35">
        <f t="shared" si="26"/>
        <v>0.19746058425613752</v>
      </c>
      <c r="H22" s="35">
        <f t="shared" si="26"/>
        <v>4.4430175127143791E-2</v>
      </c>
      <c r="I22" s="35">
        <f t="shared" si="26"/>
        <v>-6.466345356475435E-2</v>
      </c>
      <c r="J22" s="35">
        <f t="shared" si="26"/>
        <v>5.7474989822015134E-2</v>
      </c>
      <c r="K22" s="35">
        <f t="shared" si="26"/>
        <v>0.4459181616528276</v>
      </c>
    </row>
    <row r="27" spans="1:47" x14ac:dyDescent="0.25">
      <c r="A27" s="2" t="s">
        <v>3</v>
      </c>
    </row>
    <row r="28" spans="1:47" x14ac:dyDescent="0.25">
      <c r="A28" s="3"/>
      <c r="Z28" t="s">
        <v>40</v>
      </c>
    </row>
    <row r="29" spans="1:47" x14ac:dyDescent="0.25">
      <c r="A29" s="3"/>
      <c r="B29" s="3">
        <v>2008</v>
      </c>
      <c r="C29" s="3">
        <f t="shared" ref="C29:K29" si="27">B29+1</f>
        <v>2009</v>
      </c>
      <c r="D29" s="3">
        <f t="shared" si="27"/>
        <v>2010</v>
      </c>
      <c r="E29" s="3">
        <f t="shared" si="27"/>
        <v>2011</v>
      </c>
      <c r="F29" s="3">
        <f t="shared" si="27"/>
        <v>2012</v>
      </c>
      <c r="G29" s="3">
        <f t="shared" si="27"/>
        <v>2013</v>
      </c>
      <c r="H29" s="3">
        <f t="shared" si="27"/>
        <v>2014</v>
      </c>
      <c r="I29" s="3">
        <f t="shared" si="27"/>
        <v>2015</v>
      </c>
      <c r="J29" s="3">
        <f t="shared" si="27"/>
        <v>2016</v>
      </c>
      <c r="K29" s="3">
        <f t="shared" si="27"/>
        <v>2017</v>
      </c>
      <c r="Z29" s="41"/>
      <c r="AA29" s="42">
        <v>2008</v>
      </c>
      <c r="AB29" s="41">
        <v>2009</v>
      </c>
      <c r="AC29" s="41">
        <v>2010</v>
      </c>
      <c r="AD29" s="41">
        <v>2011</v>
      </c>
      <c r="AE29" s="41">
        <v>2012</v>
      </c>
      <c r="AF29" s="41">
        <v>2013</v>
      </c>
      <c r="AG29" s="41">
        <v>2014</v>
      </c>
      <c r="AH29" s="41">
        <v>2015</v>
      </c>
      <c r="AI29" s="41">
        <v>2016</v>
      </c>
      <c r="AJ29" s="41">
        <v>2017</v>
      </c>
    </row>
    <row r="30" spans="1:47" x14ac:dyDescent="0.25">
      <c r="A30" s="4" t="s">
        <v>4</v>
      </c>
      <c r="B30" s="60">
        <v>4.535542317462349E-3</v>
      </c>
      <c r="C30" s="7">
        <v>0.61730646392653621</v>
      </c>
      <c r="D30" s="20">
        <v>0.54754830855884118</v>
      </c>
      <c r="E30" s="18">
        <v>0.19351468577707709</v>
      </c>
      <c r="F30" s="18">
        <v>0.2452574108917637</v>
      </c>
      <c r="G30" s="18">
        <v>0.44408412474531389</v>
      </c>
      <c r="H30" s="20">
        <v>0.18301504919327685</v>
      </c>
      <c r="I30" s="62">
        <v>9.2071749930292449E-2</v>
      </c>
      <c r="J30" s="18">
        <v>0.15587805059826121</v>
      </c>
      <c r="K30" s="18">
        <v>0.15189817798755917</v>
      </c>
      <c r="M30" s="18">
        <f>C30-B30</f>
        <v>0.61277092160907387</v>
      </c>
      <c r="N30" s="18">
        <f t="shared" ref="N30:U30" si="28">D30-C30</f>
        <v>-6.9758155367695029E-2</v>
      </c>
      <c r="O30" s="18">
        <f t="shared" si="28"/>
        <v>-0.35403362278176409</v>
      </c>
      <c r="P30" s="18">
        <f t="shared" si="28"/>
        <v>5.1742725114686611E-2</v>
      </c>
      <c r="Q30" s="18">
        <f t="shared" si="28"/>
        <v>0.19882671385355019</v>
      </c>
      <c r="R30" s="18">
        <f t="shared" si="28"/>
        <v>-0.26106907555203707</v>
      </c>
      <c r="S30" s="18">
        <f t="shared" si="28"/>
        <v>-9.0943299262984403E-2</v>
      </c>
      <c r="T30" s="18">
        <f t="shared" si="28"/>
        <v>6.380630066796876E-2</v>
      </c>
      <c r="U30" s="18">
        <f t="shared" si="28"/>
        <v>-3.9798726107020399E-3</v>
      </c>
      <c r="W30" s="18">
        <f>ABS(SUM(M30:U30))</f>
        <v>0.1473626356700968</v>
      </c>
      <c r="X30" s="21">
        <f>SUM(W30:W39)/10</f>
        <v>0.16181977522141072</v>
      </c>
      <c r="Z30" s="41" t="s">
        <v>28</v>
      </c>
      <c r="AA30" s="43">
        <v>-0.66367433985139612</v>
      </c>
      <c r="AB30" s="44">
        <v>-0.26387857617870109</v>
      </c>
      <c r="AC30" s="44">
        <v>-9.1664242623681377E-2</v>
      </c>
      <c r="AD30" s="44">
        <v>-0.14166557402399677</v>
      </c>
      <c r="AE30" s="44">
        <v>-0.22268426391848264</v>
      </c>
      <c r="AF30" s="44">
        <v>-0.25433331919633928</v>
      </c>
      <c r="AG30" s="44">
        <v>8.5596477703722113E-2</v>
      </c>
      <c r="AH30" s="45">
        <v>9.6014200325291142E-3</v>
      </c>
      <c r="AI30" s="44">
        <v>1.6990459547325396E-2</v>
      </c>
      <c r="AJ30" s="44">
        <v>4.6361880838029529E-2</v>
      </c>
      <c r="AL30" s="47">
        <f>AA30*B30</f>
        <v>-3.0101230534098958E-3</v>
      </c>
      <c r="AM30" s="47">
        <f t="shared" ref="AM30:AU30" si="29">AB30*C30</f>
        <v>-0.16289395076684307</v>
      </c>
      <c r="AN30" s="47">
        <f t="shared" si="29"/>
        <v>-5.0190601003923974E-2</v>
      </c>
      <c r="AO30" s="47">
        <f t="shared" si="29"/>
        <v>-2.741436904268299E-2</v>
      </c>
      <c r="AP30" s="47">
        <f t="shared" si="29"/>
        <v>-5.461496601498525E-2</v>
      </c>
      <c r="AQ30" s="47">
        <f t="shared" si="29"/>
        <v>-0.11294538944887687</v>
      </c>
      <c r="AR30" s="47">
        <f t="shared" si="29"/>
        <v>1.5665443577717927E-2</v>
      </c>
      <c r="AS30" s="47">
        <f t="shared" si="29"/>
        <v>8.8401954421072097E-4</v>
      </c>
      <c r="AT30" s="47">
        <f t="shared" si="29"/>
        <v>2.6484397130056981E-3</v>
      </c>
      <c r="AU30" s="47">
        <f t="shared" si="29"/>
        <v>7.0422852273730185E-3</v>
      </c>
    </row>
    <row r="31" spans="1:47" x14ac:dyDescent="0.25">
      <c r="A31" s="4" t="s">
        <v>5</v>
      </c>
      <c r="B31" s="60">
        <v>0.67695426945966974</v>
      </c>
      <c r="C31" s="7">
        <v>1.895449052432303E-2</v>
      </c>
      <c r="D31" s="20">
        <v>0.12291968405193202</v>
      </c>
      <c r="E31" s="18">
        <v>6.7225084019038844E-2</v>
      </c>
      <c r="F31" s="18">
        <v>5.7984025935014498E-2</v>
      </c>
      <c r="G31" s="18">
        <v>3.2458654613072763E-2</v>
      </c>
      <c r="H31" s="20">
        <v>9.7944151589845665E-2</v>
      </c>
      <c r="I31" s="62">
        <v>0.1356471813788902</v>
      </c>
      <c r="J31" s="18">
        <v>-1.1119935659206749E-7</v>
      </c>
      <c r="K31" s="18">
        <v>7.2736067490513034E-2</v>
      </c>
      <c r="M31" s="18">
        <f t="shared" ref="M31:M39" si="30">C31-B31</f>
        <v>-0.65799977893534667</v>
      </c>
      <c r="N31" s="18">
        <f t="shared" ref="N31:N39" si="31">D31-C31</f>
        <v>0.10396519352760898</v>
      </c>
      <c r="O31" s="18">
        <f t="shared" ref="O31:O39" si="32">E31-D31</f>
        <v>-5.5694600032893171E-2</v>
      </c>
      <c r="P31" s="18">
        <f t="shared" ref="P31:P39" si="33">F31-E31</f>
        <v>-9.2410580840243464E-3</v>
      </c>
      <c r="Q31" s="18">
        <f t="shared" ref="Q31:Q39" si="34">G31-F31</f>
        <v>-2.5525371321941735E-2</v>
      </c>
      <c r="R31" s="18">
        <f t="shared" ref="R31:R39" si="35">H31-G31</f>
        <v>6.5485496976772903E-2</v>
      </c>
      <c r="S31" s="18">
        <f t="shared" ref="S31:S39" si="36">I31-H31</f>
        <v>3.7703029789044537E-2</v>
      </c>
      <c r="T31" s="18">
        <f t="shared" ref="T31:T39" si="37">J31-I31</f>
        <v>-0.13564729257824679</v>
      </c>
      <c r="U31" s="18">
        <f t="shared" ref="U31:U39" si="38">K31-J31</f>
        <v>7.2736178689869632E-2</v>
      </c>
      <c r="W31" s="18">
        <f t="shared" ref="W31:W39" si="39">ABS(SUM(M31:U31))</f>
        <v>0.60421820196915677</v>
      </c>
      <c r="Z31" s="41" t="s">
        <v>29</v>
      </c>
      <c r="AA31" s="43">
        <v>-1.1918263877767956</v>
      </c>
      <c r="AB31" s="44">
        <v>-0.75694417084163323</v>
      </c>
      <c r="AC31" s="44">
        <v>-9.4054289222240267E-2</v>
      </c>
      <c r="AD31" s="44">
        <v>-0.2332431984714054</v>
      </c>
      <c r="AE31" s="44">
        <v>-4.1341393126409689E-3</v>
      </c>
      <c r="AF31" s="44">
        <v>-3.7582583513478679E-2</v>
      </c>
      <c r="AG31" s="44">
        <v>-4.2516975151283325E-2</v>
      </c>
      <c r="AH31" s="45">
        <v>-7.6401837354857755E-2</v>
      </c>
      <c r="AI31" s="44">
        <v>-4.2168778754450069E-2</v>
      </c>
      <c r="AJ31" s="44">
        <v>-7.5725045420042034E-2</v>
      </c>
      <c r="AL31" s="47">
        <f t="shared" ref="AL31:AL39" si="40">AA31*B31</f>
        <v>-0.80681196166019775</v>
      </c>
      <c r="AM31" s="47">
        <f t="shared" ref="AM31:AM39" si="41">AB31*C31</f>
        <v>-1.4347491113659291E-2</v>
      </c>
      <c r="AN31" s="47">
        <f t="shared" ref="AN31:AN39" si="42">AC31*D31</f>
        <v>-1.1561123514926809E-2</v>
      </c>
      <c r="AO31" s="47">
        <f t="shared" ref="AO31:AO39" si="43">AD31*E31</f>
        <v>-1.567979361410958E-2</v>
      </c>
      <c r="AP31" s="47">
        <f t="shared" ref="AP31:AP39" si="44">AE31*F31</f>
        <v>-2.3971404112313696E-4</v>
      </c>
      <c r="AQ31" s="47">
        <f t="shared" ref="AQ31:AQ39" si="45">AF31*G31</f>
        <v>-1.219880097730967E-3</v>
      </c>
      <c r="AR31" s="47">
        <f t="shared" ref="AR31:AR39" si="46">AG31*H31</f>
        <v>-4.164289059358995E-3</v>
      </c>
      <c r="AS31" s="47">
        <f t="shared" ref="AS31:AS39" si="47">AH31*I31</f>
        <v>-1.0363693889354859E-2</v>
      </c>
      <c r="AT31" s="47">
        <f t="shared" ref="AT31:AT39" si="48">AI31*J31</f>
        <v>4.6891410657680925E-9</v>
      </c>
      <c r="AU31" s="47">
        <f t="shared" ref="AU31:AU39" si="49">AJ31*K31</f>
        <v>-5.5079420143943425E-3</v>
      </c>
    </row>
    <row r="32" spans="1:47" x14ac:dyDescent="0.25">
      <c r="A32" s="4" t="s">
        <v>6</v>
      </c>
      <c r="B32" s="60">
        <v>0</v>
      </c>
      <c r="C32" s="7">
        <v>1.2225625761945865E-4</v>
      </c>
      <c r="D32" s="20">
        <v>0.14654921877165281</v>
      </c>
      <c r="E32" s="18">
        <v>7.3747878085993243E-2</v>
      </c>
      <c r="F32" s="18">
        <v>1.4009781686542168E-2</v>
      </c>
      <c r="G32" s="18">
        <v>2.1307377858872573E-4</v>
      </c>
      <c r="H32" s="20">
        <v>0.12022441523836437</v>
      </c>
      <c r="I32" s="62">
        <v>5.4844629662002965E-2</v>
      </c>
      <c r="J32" s="18">
        <v>0.10461687767488023</v>
      </c>
      <c r="K32" s="18">
        <v>7.7020916014656701E-2</v>
      </c>
      <c r="M32" s="18">
        <f t="shared" si="30"/>
        <v>1.2225625761945865E-4</v>
      </c>
      <c r="N32" s="18">
        <f t="shared" si="31"/>
        <v>0.14642696251403334</v>
      </c>
      <c r="O32" s="18">
        <f t="shared" si="32"/>
        <v>-7.2801340685659563E-2</v>
      </c>
      <c r="P32" s="18">
        <f t="shared" si="33"/>
        <v>-5.9738096399451074E-2</v>
      </c>
      <c r="Q32" s="18">
        <f t="shared" si="34"/>
        <v>-1.3796707907953442E-2</v>
      </c>
      <c r="R32" s="18">
        <f t="shared" si="35"/>
        <v>0.12001134145977564</v>
      </c>
      <c r="S32" s="18">
        <f t="shared" si="36"/>
        <v>-6.5379785576361399E-2</v>
      </c>
      <c r="T32" s="18">
        <f t="shared" si="37"/>
        <v>4.9772248012877267E-2</v>
      </c>
      <c r="U32" s="18">
        <f t="shared" si="38"/>
        <v>-2.7595961660223531E-2</v>
      </c>
      <c r="W32" s="18">
        <f t="shared" si="39"/>
        <v>7.7020916014656701E-2</v>
      </c>
      <c r="Z32" s="41" t="s">
        <v>30</v>
      </c>
      <c r="AA32" s="43">
        <v>-0.15789006402433267</v>
      </c>
      <c r="AB32" s="44">
        <v>0.29003001072605722</v>
      </c>
      <c r="AC32" s="44">
        <v>0.22320537052454026</v>
      </c>
      <c r="AD32" s="44">
        <v>-5.894737637268354E-2</v>
      </c>
      <c r="AE32" s="44">
        <v>8.0033443196195514E-2</v>
      </c>
      <c r="AF32" s="44">
        <v>0.11850372025504534</v>
      </c>
      <c r="AG32" s="44">
        <v>6.0283811368684939</v>
      </c>
      <c r="AH32" s="45">
        <v>6.2017653671181057</v>
      </c>
      <c r="AI32" s="44">
        <v>6.3192299001939745</v>
      </c>
      <c r="AJ32" s="44">
        <v>6.1746909259778908</v>
      </c>
      <c r="AL32" s="47">
        <f t="shared" si="40"/>
        <v>0</v>
      </c>
      <c r="AM32" s="47">
        <f t="shared" si="41"/>
        <v>3.5457983708699204E-5</v>
      </c>
      <c r="AN32" s="47">
        <f t="shared" si="42"/>
        <v>3.2710572676008673E-2</v>
      </c>
      <c r="AO32" s="47">
        <f t="shared" si="43"/>
        <v>-4.3472439262218247E-3</v>
      </c>
      <c r="AP32" s="47">
        <f t="shared" si="44"/>
        <v>1.1212510668009727E-3</v>
      </c>
      <c r="AQ32" s="47">
        <f t="shared" si="45"/>
        <v>2.5250035451563825E-5</v>
      </c>
      <c r="AR32" s="47">
        <f t="shared" si="46"/>
        <v>0.72475859701400092</v>
      </c>
      <c r="AS32" s="47">
        <f t="shared" si="47"/>
        <v>0.34013352481022835</v>
      </c>
      <c r="AT32" s="47">
        <f t="shared" si="48"/>
        <v>0.6610981014680386</v>
      </c>
      <c r="AU32" s="47">
        <f t="shared" si="49"/>
        <v>0.47558035122620596</v>
      </c>
    </row>
    <row r="33" spans="1:47" x14ac:dyDescent="0.25">
      <c r="A33" s="4" t="s">
        <v>7</v>
      </c>
      <c r="B33" s="60">
        <v>0</v>
      </c>
      <c r="C33" s="7">
        <v>7.5568242086526173E-4</v>
      </c>
      <c r="D33" s="20">
        <v>6.5145797943082053E-5</v>
      </c>
      <c r="E33" s="18">
        <v>0.1687953704625379</v>
      </c>
      <c r="F33" s="18">
        <v>0.22376503179263338</v>
      </c>
      <c r="G33" s="18">
        <v>0.16106325183485901</v>
      </c>
      <c r="H33" s="20">
        <v>0.13051763670631078</v>
      </c>
      <c r="I33" s="62">
        <v>9.0805834982772282E-2</v>
      </c>
      <c r="J33" s="18">
        <v>0.2060148720409995</v>
      </c>
      <c r="K33" s="18">
        <v>0.21313530501809816</v>
      </c>
      <c r="M33" s="18">
        <f t="shared" si="30"/>
        <v>7.5568242086526173E-4</v>
      </c>
      <c r="N33" s="18">
        <f t="shared" si="31"/>
        <v>-6.9053662292217972E-4</v>
      </c>
      <c r="O33" s="18">
        <f t="shared" si="32"/>
        <v>0.16873022466459481</v>
      </c>
      <c r="P33" s="18">
        <f t="shared" si="33"/>
        <v>5.4969661330095482E-2</v>
      </c>
      <c r="Q33" s="18">
        <f t="shared" si="34"/>
        <v>-6.2701779957774373E-2</v>
      </c>
      <c r="R33" s="18">
        <f t="shared" si="35"/>
        <v>-3.0545615128548226E-2</v>
      </c>
      <c r="S33" s="18">
        <f t="shared" si="36"/>
        <v>-3.9711801723538498E-2</v>
      </c>
      <c r="T33" s="18">
        <f t="shared" si="37"/>
        <v>0.11520903705822721</v>
      </c>
      <c r="U33" s="18">
        <f t="shared" si="38"/>
        <v>7.1204329770986619E-3</v>
      </c>
      <c r="W33" s="18">
        <f t="shared" si="39"/>
        <v>0.21313530501809816</v>
      </c>
      <c r="Z33" s="41" t="s">
        <v>31</v>
      </c>
      <c r="AA33" s="43">
        <v>-0.92049095114507673</v>
      </c>
      <c r="AB33" s="44">
        <v>-0.99505560441278462</v>
      </c>
      <c r="AC33" s="44">
        <v>-0.75488360306648494</v>
      </c>
      <c r="AD33" s="44">
        <v>-0.37250255733416804</v>
      </c>
      <c r="AE33" s="44">
        <v>-0.32724555965857943</v>
      </c>
      <c r="AF33" s="44">
        <v>-0.28141591629585971</v>
      </c>
      <c r="AG33" s="44">
        <v>-0.31986749921291041</v>
      </c>
      <c r="AH33" s="45">
        <v>0.81882587832712339</v>
      </c>
      <c r="AI33" s="44">
        <v>0.80183340369258704</v>
      </c>
      <c r="AJ33" s="44">
        <v>0.79659629737480564</v>
      </c>
      <c r="AL33" s="47">
        <f t="shared" si="40"/>
        <v>0</v>
      </c>
      <c r="AM33" s="47">
        <f t="shared" si="41"/>
        <v>-7.5194602803819934E-4</v>
      </c>
      <c r="AN33" s="47">
        <f t="shared" si="42"/>
        <v>-4.9177494675914984E-5</v>
      </c>
      <c r="AO33" s="47">
        <f t="shared" si="43"/>
        <v>-6.2876707163463663E-2</v>
      </c>
      <c r="AP33" s="47">
        <f t="shared" si="44"/>
        <v>-7.3226113061000131E-2</v>
      </c>
      <c r="AQ33" s="47">
        <f t="shared" si="45"/>
        <v>-4.5325762596697655E-2</v>
      </c>
      <c r="AR33" s="47">
        <f t="shared" si="46"/>
        <v>-4.174835005642679E-2</v>
      </c>
      <c r="AS33" s="47">
        <f t="shared" si="47"/>
        <v>7.4354167586996339E-2</v>
      </c>
      <c r="AT33" s="47">
        <f t="shared" si="48"/>
        <v>0.16518960605992741</v>
      </c>
      <c r="AU33" s="47">
        <f t="shared" si="49"/>
        <v>0.16978279481726682</v>
      </c>
    </row>
    <row r="34" spans="1:47" x14ac:dyDescent="0.25">
      <c r="A34" s="4" t="s">
        <v>8</v>
      </c>
      <c r="B34" s="60">
        <v>1.735525121232198E-4</v>
      </c>
      <c r="C34" s="7">
        <v>7.9483739174354001E-2</v>
      </c>
      <c r="D34" s="20">
        <v>2.3517515699328594E-2</v>
      </c>
      <c r="E34" s="18">
        <v>4.4624587379033978E-2</v>
      </c>
      <c r="F34" s="18">
        <v>5.1004127023655824E-2</v>
      </c>
      <c r="G34" s="18">
        <v>2.8904953534299414E-2</v>
      </c>
      <c r="H34" s="20">
        <v>0.10994834804738855</v>
      </c>
      <c r="I34" s="62">
        <v>0.12314074080111234</v>
      </c>
      <c r="J34" s="18">
        <v>9.9203636626580896E-2</v>
      </c>
      <c r="K34" s="18">
        <v>9.0322778386962205E-2</v>
      </c>
      <c r="M34" s="18">
        <f t="shared" si="30"/>
        <v>7.9310186662230775E-2</v>
      </c>
      <c r="N34" s="18">
        <f t="shared" si="31"/>
        <v>-5.5966223475025403E-2</v>
      </c>
      <c r="O34" s="18">
        <f t="shared" si="32"/>
        <v>2.1107071679705384E-2</v>
      </c>
      <c r="P34" s="18">
        <f t="shared" si="33"/>
        <v>6.3795396446218455E-3</v>
      </c>
      <c r="Q34" s="18">
        <f t="shared" si="34"/>
        <v>-2.2099173489356409E-2</v>
      </c>
      <c r="R34" s="18">
        <f t="shared" si="35"/>
        <v>8.1043394513089145E-2</v>
      </c>
      <c r="S34" s="18">
        <f t="shared" si="36"/>
        <v>1.3192392753723789E-2</v>
      </c>
      <c r="T34" s="18">
        <f t="shared" si="37"/>
        <v>-2.3937104174531446E-2</v>
      </c>
      <c r="U34" s="18">
        <f t="shared" si="38"/>
        <v>-8.8808582396186914E-3</v>
      </c>
      <c r="W34" s="18">
        <f t="shared" si="39"/>
        <v>9.0149225874838992E-2</v>
      </c>
      <c r="Z34" s="41" t="s">
        <v>32</v>
      </c>
      <c r="AA34" s="36">
        <v>1.2512711928181879</v>
      </c>
      <c r="AB34" s="36">
        <v>0.13520433810803398</v>
      </c>
      <c r="AC34" s="36">
        <v>0.69152142342123657</v>
      </c>
      <c r="AD34" s="36">
        <v>0.67570107365179466</v>
      </c>
      <c r="AE34" s="36">
        <v>0.61182528018753179</v>
      </c>
      <c r="AF34" s="36">
        <v>0.58497164848981908</v>
      </c>
      <c r="AG34" s="36">
        <v>0.46348043541416528</v>
      </c>
      <c r="AH34" s="39">
        <v>0.44648936700249769</v>
      </c>
      <c r="AI34" s="36">
        <v>0.4419477160129649</v>
      </c>
      <c r="AJ34" s="36">
        <v>0.40366727886194836</v>
      </c>
      <c r="AL34" s="47">
        <f t="shared" si="40"/>
        <v>2.1716125886101425E-4</v>
      </c>
      <c r="AM34" s="47">
        <f t="shared" si="41"/>
        <v>1.0746546345420143E-2</v>
      </c>
      <c r="AN34" s="47">
        <f t="shared" si="42"/>
        <v>1.6262865931730989E-2</v>
      </c>
      <c r="AO34" s="47">
        <f t="shared" si="43"/>
        <v>3.0152881603281584E-2</v>
      </c>
      <c r="AP34" s="47">
        <f t="shared" si="44"/>
        <v>3.1205614306968686E-2</v>
      </c>
      <c r="AQ34" s="47">
        <f t="shared" si="45"/>
        <v>1.6908578318480749E-2</v>
      </c>
      <c r="AR34" s="47">
        <f t="shared" si="46"/>
        <v>5.0958908226071839E-2</v>
      </c>
      <c r="AS34" s="47">
        <f t="shared" si="47"/>
        <v>5.4981031412507292E-2</v>
      </c>
      <c r="AT34" s="47">
        <f t="shared" si="48"/>
        <v>4.3842820627297538E-2</v>
      </c>
      <c r="AU34" s="47">
        <f t="shared" si="49"/>
        <v>3.6460350170715833E-2</v>
      </c>
    </row>
    <row r="35" spans="1:47" x14ac:dyDescent="0.25">
      <c r="A35" s="4" t="s">
        <v>9</v>
      </c>
      <c r="B35" s="60">
        <v>0</v>
      </c>
      <c r="C35" s="7">
        <v>1.245485457711729E-4</v>
      </c>
      <c r="D35" s="20">
        <v>0</v>
      </c>
      <c r="E35" s="18">
        <v>2.8789221386925287E-3</v>
      </c>
      <c r="F35" s="18">
        <v>6.3970773709609843E-3</v>
      </c>
      <c r="G35" s="18">
        <v>5.2410120074519529E-3</v>
      </c>
      <c r="H35" s="20">
        <v>-1.2146663010917476E-7</v>
      </c>
      <c r="I35" s="62">
        <v>0.12968851914062951</v>
      </c>
      <c r="J35" s="18">
        <v>7.9307504500239948E-2</v>
      </c>
      <c r="K35" s="18">
        <v>5.9450757735893991E-2</v>
      </c>
      <c r="M35" s="18">
        <f t="shared" si="30"/>
        <v>1.245485457711729E-4</v>
      </c>
      <c r="N35" s="18">
        <f t="shared" si="31"/>
        <v>-1.245485457711729E-4</v>
      </c>
      <c r="O35" s="18">
        <f t="shared" si="32"/>
        <v>2.8789221386925287E-3</v>
      </c>
      <c r="P35" s="18">
        <f t="shared" si="33"/>
        <v>3.5181552322684556E-3</v>
      </c>
      <c r="Q35" s="18">
        <f t="shared" si="34"/>
        <v>-1.1560653635090314E-3</v>
      </c>
      <c r="R35" s="18">
        <f t="shared" si="35"/>
        <v>-5.2411334740820621E-3</v>
      </c>
      <c r="S35" s="18">
        <f t="shared" si="36"/>
        <v>0.12968864060725963</v>
      </c>
      <c r="T35" s="18">
        <f t="shared" si="37"/>
        <v>-5.0381014640389563E-2</v>
      </c>
      <c r="U35" s="18">
        <f t="shared" si="38"/>
        <v>-1.9856746764345956E-2</v>
      </c>
      <c r="W35" s="18">
        <f t="shared" si="39"/>
        <v>5.9450757735893991E-2</v>
      </c>
      <c r="Z35" s="41" t="s">
        <v>33</v>
      </c>
      <c r="AA35" s="43">
        <v>0.70723594135658641</v>
      </c>
      <c r="AB35" s="44">
        <v>-1.724203077425682</v>
      </c>
      <c r="AC35" s="44">
        <v>-0.12373777971995414</v>
      </c>
      <c r="AD35" s="44">
        <v>8.3340722825509764E-2</v>
      </c>
      <c r="AE35" s="44">
        <v>6.8973205331364293E-2</v>
      </c>
      <c r="AF35" s="44">
        <v>-8.601793080173839E-2</v>
      </c>
      <c r="AG35" s="44">
        <v>-0.17195181236132481</v>
      </c>
      <c r="AH35" s="45">
        <v>-0.18415446806846208</v>
      </c>
      <c r="AI35" s="44">
        <v>-0.20820650466013141</v>
      </c>
      <c r="AJ35" s="44">
        <v>-0.24142265701538101</v>
      </c>
      <c r="AL35" s="47">
        <f t="shared" si="40"/>
        <v>0</v>
      </c>
      <c r="AM35" s="47">
        <f t="shared" si="41"/>
        <v>-2.1474698590754973E-4</v>
      </c>
      <c r="AN35" s="47">
        <f t="shared" si="42"/>
        <v>0</v>
      </c>
      <c r="AO35" s="47">
        <f t="shared" si="43"/>
        <v>2.399314519969978E-4</v>
      </c>
      <c r="AP35" s="47">
        <f t="shared" si="44"/>
        <v>4.4122693102791602E-4</v>
      </c>
      <c r="AQ35" s="47">
        <f t="shared" si="45"/>
        <v>-4.5082100818808212E-4</v>
      </c>
      <c r="AR35" s="47">
        <f t="shared" si="46"/>
        <v>2.0886407188695263E-8</v>
      </c>
      <c r="AS35" s="47">
        <f t="shared" si="47"/>
        <v>-2.3882720256929189E-2</v>
      </c>
      <c r="AT35" s="47">
        <f t="shared" si="48"/>
        <v>-1.6512338305312603E-2</v>
      </c>
      <c r="AU35" s="47">
        <f t="shared" si="49"/>
        <v>-1.4352759894177244E-2</v>
      </c>
    </row>
    <row r="36" spans="1:47" x14ac:dyDescent="0.25">
      <c r="A36" s="4" t="s">
        <v>10</v>
      </c>
      <c r="B36" s="60">
        <v>1.7626443651684958E-3</v>
      </c>
      <c r="C36" s="7">
        <v>2.9350743364882151E-2</v>
      </c>
      <c r="D36" s="20">
        <v>5.1703812677360243E-3</v>
      </c>
      <c r="E36" s="18">
        <v>5.4980648110528357E-2</v>
      </c>
      <c r="F36" s="18">
        <v>5.3806756342276614E-2</v>
      </c>
      <c r="G36" s="18">
        <v>4.4967682099547247E-2</v>
      </c>
      <c r="H36" s="20">
        <v>0.11246830214260284</v>
      </c>
      <c r="I36" s="62">
        <v>0.1389854547800424</v>
      </c>
      <c r="J36" s="18">
        <v>0.10353744133020204</v>
      </c>
      <c r="K36" s="18">
        <v>8.6578526504155012E-2</v>
      </c>
      <c r="M36" s="18">
        <f t="shared" si="30"/>
        <v>2.7588098999713654E-2</v>
      </c>
      <c r="N36" s="18">
        <f t="shared" si="31"/>
        <v>-2.4180362097146128E-2</v>
      </c>
      <c r="O36" s="18">
        <f t="shared" si="32"/>
        <v>4.9810266842792335E-2</v>
      </c>
      <c r="P36" s="18">
        <f t="shared" si="33"/>
        <v>-1.1738917682517433E-3</v>
      </c>
      <c r="Q36" s="18">
        <f t="shared" si="34"/>
        <v>-8.8390742427293667E-3</v>
      </c>
      <c r="R36" s="18">
        <f t="shared" si="35"/>
        <v>6.7500620043055598E-2</v>
      </c>
      <c r="S36" s="18">
        <f t="shared" si="36"/>
        <v>2.6517152637439562E-2</v>
      </c>
      <c r="T36" s="18">
        <f t="shared" si="37"/>
        <v>-3.544801344984036E-2</v>
      </c>
      <c r="U36" s="18">
        <f t="shared" si="38"/>
        <v>-1.6958914826047028E-2</v>
      </c>
      <c r="W36" s="18">
        <f t="shared" si="39"/>
        <v>8.4815882138986526E-2</v>
      </c>
      <c r="Z36" s="41" t="s">
        <v>34</v>
      </c>
      <c r="AA36" s="43">
        <v>3.0060461594891105E-2</v>
      </c>
      <c r="AB36" s="44">
        <v>-1.1844895262460367</v>
      </c>
      <c r="AC36" s="44">
        <v>-1.2577962094380386</v>
      </c>
      <c r="AD36" s="44">
        <v>-1.3972624527350788</v>
      </c>
      <c r="AE36" s="44">
        <v>-1.3080502467876955</v>
      </c>
      <c r="AF36" s="44">
        <v>-1.4181167321900345</v>
      </c>
      <c r="AG36" s="44">
        <v>-1.4460968007522748</v>
      </c>
      <c r="AH36" s="45">
        <v>-1.4126855201374169</v>
      </c>
      <c r="AI36" s="44">
        <v>-1.276251965262875</v>
      </c>
      <c r="AJ36" s="44">
        <v>-1.2337165600414535</v>
      </c>
      <c r="AL36" s="47">
        <f t="shared" si="40"/>
        <v>5.298590324459878E-5</v>
      </c>
      <c r="AM36" s="47">
        <f t="shared" si="41"/>
        <v>-3.4765648103238261E-2</v>
      </c>
      <c r="AN36" s="47">
        <f t="shared" si="42"/>
        <v>-6.5032859599078122E-3</v>
      </c>
      <c r="AO36" s="47">
        <f t="shared" si="43"/>
        <v>-7.6822395231881127E-2</v>
      </c>
      <c r="AP36" s="47">
        <f t="shared" si="44"/>
        <v>-7.038194091236033E-2</v>
      </c>
      <c r="AQ36" s="47">
        <f t="shared" si="45"/>
        <v>-6.3769422393170253E-2</v>
      </c>
      <c r="AR36" s="47">
        <f t="shared" si="46"/>
        <v>-0.16264005191445818</v>
      </c>
      <c r="AS36" s="47">
        <f t="shared" si="47"/>
        <v>-0.19634273947747963</v>
      </c>
      <c r="AT36" s="47">
        <f t="shared" si="48"/>
        <v>-0.13213986297595998</v>
      </c>
      <c r="AU36" s="47">
        <f t="shared" si="49"/>
        <v>-0.10681336189216392</v>
      </c>
    </row>
    <row r="37" spans="1:47" x14ac:dyDescent="0.25">
      <c r="A37" s="4" t="s">
        <v>11</v>
      </c>
      <c r="B37" s="60">
        <v>2.007895734412778E-5</v>
      </c>
      <c r="C37" s="7">
        <v>1.9921248808158609E-3</v>
      </c>
      <c r="D37" s="20">
        <v>1.6317142930799527E-2</v>
      </c>
      <c r="E37" s="18">
        <v>0.15570968567590993</v>
      </c>
      <c r="F37" s="18">
        <v>0.13861960817990807</v>
      </c>
      <c r="G37" s="18">
        <v>0.10262370926241231</v>
      </c>
      <c r="H37" s="20">
        <v>0.12750548518590352</v>
      </c>
      <c r="I37" s="62">
        <v>0.11064792343718649</v>
      </c>
      <c r="J37" s="18">
        <v>0.10681393561172775</v>
      </c>
      <c r="K37" s="18">
        <v>0.13718423261182688</v>
      </c>
      <c r="M37" s="18">
        <f t="shared" si="30"/>
        <v>1.9720459234717331E-3</v>
      </c>
      <c r="N37" s="18">
        <f t="shared" si="31"/>
        <v>1.4325018049983667E-2</v>
      </c>
      <c r="O37" s="18">
        <f t="shared" si="32"/>
        <v>0.1393925427451104</v>
      </c>
      <c r="P37" s="18">
        <f t="shared" si="33"/>
        <v>-1.709007749600186E-2</v>
      </c>
      <c r="Q37" s="18">
        <f t="shared" si="34"/>
        <v>-3.5995898917495758E-2</v>
      </c>
      <c r="R37" s="18">
        <f t="shared" si="35"/>
        <v>2.4881775923491209E-2</v>
      </c>
      <c r="S37" s="18">
        <f t="shared" si="36"/>
        <v>-1.6857561748717026E-2</v>
      </c>
      <c r="T37" s="18">
        <f t="shared" si="37"/>
        <v>-3.8339878254587401E-3</v>
      </c>
      <c r="U37" s="18">
        <f t="shared" si="38"/>
        <v>3.0370297000099133E-2</v>
      </c>
      <c r="W37" s="18">
        <f t="shared" si="39"/>
        <v>0.13716415365448276</v>
      </c>
      <c r="Z37" s="41" t="s">
        <v>35</v>
      </c>
      <c r="AA37" s="43">
        <v>-0.37860100241639222</v>
      </c>
      <c r="AB37" s="44">
        <v>-0.11193780862956414</v>
      </c>
      <c r="AC37" s="44">
        <v>0.25010937234372937</v>
      </c>
      <c r="AD37" s="44">
        <v>0.41045671805881567</v>
      </c>
      <c r="AE37" s="44">
        <v>0.6391278001166667</v>
      </c>
      <c r="AF37" s="44">
        <v>0.68231749804828623</v>
      </c>
      <c r="AG37" s="44">
        <v>0.60182455228608023</v>
      </c>
      <c r="AH37" s="45">
        <v>0.66702151903054441</v>
      </c>
      <c r="AI37" s="44">
        <v>0.70681736178703114</v>
      </c>
      <c r="AJ37" s="44">
        <v>0.7374160496997223</v>
      </c>
      <c r="AL37" s="47">
        <f t="shared" si="40"/>
        <v>-7.6019133779627577E-6</v>
      </c>
      <c r="AM37" s="47">
        <f t="shared" si="41"/>
        <v>-2.2299409367495911E-4</v>
      </c>
      <c r="AN37" s="47">
        <f t="shared" si="42"/>
        <v>4.081070376865191E-3</v>
      </c>
      <c r="AO37" s="47">
        <f t="shared" si="43"/>
        <v>6.3912086552503772E-2</v>
      </c>
      <c r="AP37" s="47">
        <f t="shared" si="44"/>
        <v>8.8595645229058939E-2</v>
      </c>
      <c r="AQ37" s="47">
        <f t="shared" si="45"/>
        <v>7.00219525443639E-2</v>
      </c>
      <c r="AR37" s="47">
        <f t="shared" si="46"/>
        <v>7.6735931536025814E-2</v>
      </c>
      <c r="AS37" s="47">
        <f t="shared" si="47"/>
        <v>7.3804545968647509E-2</v>
      </c>
      <c r="AT37" s="47">
        <f t="shared" si="48"/>
        <v>7.5497944171171227E-2</v>
      </c>
      <c r="AU37" s="47">
        <f t="shared" si="49"/>
        <v>0.10116185489370119</v>
      </c>
    </row>
    <row r="38" spans="1:47" x14ac:dyDescent="0.25">
      <c r="A38" s="5" t="s">
        <v>12</v>
      </c>
      <c r="B38" s="61">
        <v>0.12940023911370097</v>
      </c>
      <c r="C38" s="7">
        <v>2.0651202050278653E-2</v>
      </c>
      <c r="D38" s="18">
        <v>3.8232247827375294E-3</v>
      </c>
      <c r="E38" s="18">
        <v>0.11967958079357133</v>
      </c>
      <c r="F38" s="18">
        <v>4.0726831244538575E-2</v>
      </c>
      <c r="G38" s="18">
        <v>3.5975170201059132E-4</v>
      </c>
      <c r="H38" s="20">
        <v>-1.7327729187360537E-7</v>
      </c>
      <c r="I38" s="62">
        <v>-1.9301801034302846E-7</v>
      </c>
      <c r="J38" s="18">
        <v>4.0395998402441069E-2</v>
      </c>
      <c r="K38" s="18">
        <v>1.7161080170017076E-2</v>
      </c>
      <c r="M38" s="18">
        <f t="shared" si="30"/>
        <v>-0.10874903706342232</v>
      </c>
      <c r="N38" s="18">
        <f t="shared" si="31"/>
        <v>-1.6827977267541122E-2</v>
      </c>
      <c r="O38" s="18">
        <f t="shared" si="32"/>
        <v>0.1158563560108338</v>
      </c>
      <c r="P38" s="18">
        <f t="shared" si="33"/>
        <v>-7.8952749549032752E-2</v>
      </c>
      <c r="Q38" s="18">
        <f t="shared" si="34"/>
        <v>-4.0367079542527981E-2</v>
      </c>
      <c r="R38" s="18">
        <f t="shared" si="35"/>
        <v>-3.5992497930246493E-4</v>
      </c>
      <c r="S38" s="18">
        <f t="shared" si="36"/>
        <v>-1.9740718469423092E-8</v>
      </c>
      <c r="T38" s="18">
        <f t="shared" si="37"/>
        <v>4.0396191420451415E-2</v>
      </c>
      <c r="U38" s="18">
        <f t="shared" si="38"/>
        <v>-2.3234918232423993E-2</v>
      </c>
      <c r="W38" s="18">
        <f t="shared" si="39"/>
        <v>0.11223915894368389</v>
      </c>
      <c r="Z38" s="41" t="s">
        <v>36</v>
      </c>
      <c r="AA38" s="43">
        <v>0.90524170750629918</v>
      </c>
      <c r="AB38" s="44">
        <v>-0.69011847702216333</v>
      </c>
      <c r="AC38" s="44">
        <v>-0.49835074712009958</v>
      </c>
      <c r="AD38" s="44">
        <v>-0.65875744361950317</v>
      </c>
      <c r="AE38" s="44">
        <v>-0.45952207442387927</v>
      </c>
      <c r="AF38" s="44">
        <v>-0.50551603080799712</v>
      </c>
      <c r="AG38" s="44">
        <v>-0.23654425178854291</v>
      </c>
      <c r="AH38" s="45">
        <v>-0.29770915617233107</v>
      </c>
      <c r="AI38" s="44">
        <v>-0.25430071802139209</v>
      </c>
      <c r="AJ38" s="44">
        <v>-0.23889424806160761</v>
      </c>
      <c r="AL38" s="47">
        <f t="shared" si="40"/>
        <v>0.11713849340701006</v>
      </c>
      <c r="AM38" s="47">
        <f t="shared" si="41"/>
        <v>-1.425177610761528E-2</v>
      </c>
      <c r="AN38" s="47">
        <f t="shared" si="42"/>
        <v>-1.9053069268853281E-3</v>
      </c>
      <c r="AO38" s="47">
        <f t="shared" si="43"/>
        <v>-7.8839814697026833E-2</v>
      </c>
      <c r="AP38" s="47">
        <f t="shared" si="44"/>
        <v>-1.8714877978201625E-2</v>
      </c>
      <c r="AQ38" s="47">
        <f t="shared" si="45"/>
        <v>-1.8186025247681549E-4</v>
      </c>
      <c r="AR38" s="47">
        <f t="shared" si="46"/>
        <v>4.0987747358186951E-8</v>
      </c>
      <c r="AS38" s="47">
        <f t="shared" si="47"/>
        <v>5.7463228985285277E-8</v>
      </c>
      <c r="AT38" s="47">
        <f t="shared" si="48"/>
        <v>-1.0272731398931772E-2</v>
      </c>
      <c r="AU38" s="47">
        <f t="shared" si="49"/>
        <v>-4.0996833431411949E-3</v>
      </c>
    </row>
    <row r="39" spans="1:47" x14ac:dyDescent="0.25">
      <c r="A39" s="5" t="s">
        <v>13</v>
      </c>
      <c r="B39" s="61">
        <v>0.18715367327453045</v>
      </c>
      <c r="C39" s="7">
        <v>0.23125874885455364</v>
      </c>
      <c r="D39" s="18">
        <v>0.13408937813902919</v>
      </c>
      <c r="E39" s="18">
        <v>0.11884355977629979</v>
      </c>
      <c r="F39" s="18">
        <v>0.16842934587695901</v>
      </c>
      <c r="G39" s="18">
        <v>0.18008378669070257</v>
      </c>
      <c r="H39" s="20">
        <v>0.11837690543390282</v>
      </c>
      <c r="I39" s="62">
        <v>0.12416815244227335</v>
      </c>
      <c r="J39" s="18">
        <v>0.10423179569405094</v>
      </c>
      <c r="K39" s="18">
        <v>9.4512158080317765E-2</v>
      </c>
      <c r="M39" s="18">
        <f t="shared" si="30"/>
        <v>4.410507558002319E-2</v>
      </c>
      <c r="N39" s="18">
        <f t="shared" si="31"/>
        <v>-9.716937071552445E-2</v>
      </c>
      <c r="O39" s="18">
        <f t="shared" si="32"/>
        <v>-1.5245818362729396E-2</v>
      </c>
      <c r="P39" s="18">
        <f t="shared" si="33"/>
        <v>4.9585786100659224E-2</v>
      </c>
      <c r="Q39" s="18">
        <f t="shared" si="34"/>
        <v>1.1654440813743561E-2</v>
      </c>
      <c r="R39" s="18">
        <f t="shared" si="35"/>
        <v>-6.1706881256799753E-2</v>
      </c>
      <c r="S39" s="18">
        <f t="shared" si="36"/>
        <v>5.7912470083705259E-3</v>
      </c>
      <c r="T39" s="18">
        <f t="shared" si="37"/>
        <v>-1.9936356748222403E-2</v>
      </c>
      <c r="U39" s="18">
        <f t="shared" si="38"/>
        <v>-9.7196376137331786E-3</v>
      </c>
      <c r="W39" s="18">
        <f t="shared" si="39"/>
        <v>9.2641515194212681E-2</v>
      </c>
      <c r="Z39" s="40" t="s">
        <v>37</v>
      </c>
      <c r="AA39" s="46">
        <v>4.1797421037620034E-4</v>
      </c>
      <c r="AB39" s="46">
        <v>0.52608623730032067</v>
      </c>
      <c r="AC39" s="44">
        <v>0.3403255750835476</v>
      </c>
      <c r="AD39" s="44">
        <v>0.2846319429304352</v>
      </c>
      <c r="AE39" s="44">
        <v>0.22198862424667071</v>
      </c>
      <c r="AF39" s="44">
        <v>0.19820091259058847</v>
      </c>
      <c r="AG39" s="44">
        <v>0.20121664704829731</v>
      </c>
      <c r="AH39" s="45">
        <v>0.10233538761935589</v>
      </c>
      <c r="AI39" s="44">
        <v>0.12696173149604065</v>
      </c>
      <c r="AJ39" s="44">
        <v>0.10076154240448852</v>
      </c>
      <c r="AL39" s="47">
        <f t="shared" si="40"/>
        <v>7.8225408805927252E-5</v>
      </c>
      <c r="AM39" s="47">
        <f t="shared" si="41"/>
        <v>0.12166204502767196</v>
      </c>
      <c r="AN39" s="47">
        <f t="shared" si="42"/>
        <v>4.5634044727760385E-2</v>
      </c>
      <c r="AO39" s="47">
        <f t="shared" si="43"/>
        <v>3.3826673323897528E-2</v>
      </c>
      <c r="AP39" s="47">
        <f t="shared" si="44"/>
        <v>3.7389398773992791E-2</v>
      </c>
      <c r="AQ39" s="47">
        <f t="shared" si="45"/>
        <v>3.5692770864866122E-2</v>
      </c>
      <c r="AR39" s="47">
        <f t="shared" si="46"/>
        <v>2.3819403999363293E-2</v>
      </c>
      <c r="AS39" s="47">
        <f t="shared" si="47"/>
        <v>1.2706796010159314E-2</v>
      </c>
      <c r="AT39" s="47">
        <f t="shared" si="48"/>
        <v>1.3233449258258262E-2</v>
      </c>
      <c r="AU39" s="47">
        <f t="shared" si="49"/>
        <v>9.5231908241496608E-3</v>
      </c>
    </row>
    <row r="40" spans="1:47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47" x14ac:dyDescent="0.25">
      <c r="A41" s="5" t="s">
        <v>14</v>
      </c>
      <c r="B41" s="18">
        <v>0.28578472781347281</v>
      </c>
      <c r="C41" s="18">
        <v>0.29849515697869461</v>
      </c>
      <c r="D41" s="18">
        <v>0.29830384686197331</v>
      </c>
      <c r="E41" s="18">
        <v>0.17044881336650497</v>
      </c>
      <c r="F41" s="18">
        <v>0.12782041278827166</v>
      </c>
      <c r="G41" s="18">
        <v>0.27523036222742353</v>
      </c>
      <c r="H41" s="18">
        <v>0.19653897450100627</v>
      </c>
      <c r="I41" s="18">
        <v>0.14416641032850863</v>
      </c>
      <c r="J41" s="18">
        <v>0.29675277659600807</v>
      </c>
      <c r="K41" s="18">
        <v>0.1156804231956348</v>
      </c>
    </row>
    <row r="42" spans="1:47" x14ac:dyDescent="0.25">
      <c r="A42" s="5" t="s">
        <v>15</v>
      </c>
      <c r="B42" s="18">
        <v>-2.9898229930460332E-2</v>
      </c>
      <c r="C42" s="18">
        <v>4.3891152554798333E-3</v>
      </c>
      <c r="D42" s="18">
        <v>4.2281972946887495E-3</v>
      </c>
      <c r="E42" s="18">
        <v>-3.0488720166541678E-3</v>
      </c>
      <c r="F42" s="18">
        <v>3.0043346445124248E-3</v>
      </c>
      <c r="G42" s="18">
        <v>4.5084491370077411E-2</v>
      </c>
      <c r="H42" s="18">
        <v>2.2762096999846191E-2</v>
      </c>
      <c r="I42" s="18">
        <v>1.1331408914411135E-2</v>
      </c>
      <c r="J42" s="11">
        <v>6.097845921989347E-3</v>
      </c>
      <c r="K42" s="18">
        <v>4.900488582890633E-2</v>
      </c>
      <c r="M42" s="49" t="s">
        <v>45</v>
      </c>
      <c r="N42" s="49" t="s">
        <v>43</v>
      </c>
      <c r="O42" s="50" t="s">
        <v>46</v>
      </c>
      <c r="P42" s="50" t="s">
        <v>44</v>
      </c>
      <c r="Q42" s="50" t="s">
        <v>26</v>
      </c>
      <c r="R42" s="50" t="s">
        <v>23</v>
      </c>
    </row>
    <row r="43" spans="1:47" x14ac:dyDescent="0.25">
      <c r="A43" s="5" t="s">
        <v>27</v>
      </c>
      <c r="B43" s="18">
        <f>B42</f>
        <v>-2.9898229930460332E-2</v>
      </c>
      <c r="C43" s="18">
        <f>B43+C42</f>
        <v>-2.5509114674980498E-2</v>
      </c>
      <c r="D43" s="18">
        <f t="shared" ref="D43:K43" si="50">C43+D42</f>
        <v>-2.1280917380291749E-2</v>
      </c>
      <c r="E43" s="18">
        <f t="shared" si="50"/>
        <v>-2.4329789396945918E-2</v>
      </c>
      <c r="F43" s="18">
        <f t="shared" si="50"/>
        <v>-2.1325454752433495E-2</v>
      </c>
      <c r="G43" s="18">
        <f t="shared" si="50"/>
        <v>2.3759036617643916E-2</v>
      </c>
      <c r="H43" s="18">
        <f t="shared" si="50"/>
        <v>4.6521133617490107E-2</v>
      </c>
      <c r="I43" s="18">
        <f t="shared" si="50"/>
        <v>5.7852542531901238E-2</v>
      </c>
      <c r="J43" s="18">
        <f t="shared" si="50"/>
        <v>6.3950388453890589E-2</v>
      </c>
      <c r="K43" s="18">
        <f t="shared" si="50"/>
        <v>0.11295527428279692</v>
      </c>
      <c r="M43" t="s">
        <v>49</v>
      </c>
      <c r="N43" s="18">
        <f>AVERAGE(B42:K42)</f>
        <v>1.1295527428279693E-2</v>
      </c>
      <c r="O43" s="18">
        <f>AVERAGE(B41:K41)</f>
        <v>0.22092219046574985</v>
      </c>
      <c r="P43" s="47">
        <f>AVERAGE(B44:K44)</f>
        <v>0.14246370815347764</v>
      </c>
      <c r="Q43" s="35">
        <f>AVERAGE(B46:K46)</f>
        <v>7.5200634323247056E-2</v>
      </c>
      <c r="R43" s="18">
        <f>X30</f>
        <v>0.16181977522141072</v>
      </c>
    </row>
    <row r="44" spans="1:47" x14ac:dyDescent="0.25">
      <c r="A44" s="3" t="s">
        <v>24</v>
      </c>
      <c r="B44" s="47">
        <f>SUM(AL30:AL39)</f>
        <v>-0.69234282064906383</v>
      </c>
      <c r="C44" s="47">
        <f t="shared" ref="C44:K44" si="51">SUM(AM30:AM39)</f>
        <v>-9.5004503842175805E-2</v>
      </c>
      <c r="D44" s="47">
        <f t="shared" si="51"/>
        <v>2.8479058812045398E-2</v>
      </c>
      <c r="E44" s="47">
        <f t="shared" si="51"/>
        <v>-0.13784875074370614</v>
      </c>
      <c r="F44" s="47">
        <f t="shared" si="51"/>
        <v>-5.8424475699821163E-2</v>
      </c>
      <c r="G44" s="47">
        <f t="shared" si="51"/>
        <v>-0.10124458403397836</v>
      </c>
      <c r="H44" s="47">
        <f t="shared" si="51"/>
        <v>0.68338565519709038</v>
      </c>
      <c r="I44" s="47">
        <f t="shared" si="51"/>
        <v>0.32627498917221492</v>
      </c>
      <c r="J44" s="47">
        <f t="shared" si="51"/>
        <v>0.80258543330663534</v>
      </c>
      <c r="K44" s="47">
        <f t="shared" si="51"/>
        <v>0.66877708001553571</v>
      </c>
    </row>
    <row r="45" spans="1:47" x14ac:dyDescent="0.25">
      <c r="A45" s="3" t="s">
        <v>25</v>
      </c>
      <c r="B45" s="32">
        <f>B42/B41</f>
        <v>-0.10461801146342024</v>
      </c>
      <c r="C45" s="32">
        <f t="shared" ref="C45:K45" si="52">C42/C41</f>
        <v>1.4704142271203117E-2</v>
      </c>
      <c r="D45" s="32">
        <f t="shared" si="52"/>
        <v>1.4174129295238883E-2</v>
      </c>
      <c r="E45" s="32">
        <f t="shared" si="52"/>
        <v>-1.7887317350214562E-2</v>
      </c>
      <c r="F45" s="32">
        <f t="shared" si="52"/>
        <v>2.3504341591268053E-2</v>
      </c>
      <c r="G45" s="32">
        <f t="shared" si="52"/>
        <v>0.16380638751194165</v>
      </c>
      <c r="H45" s="32">
        <f t="shared" si="52"/>
        <v>0.11581467267567151</v>
      </c>
      <c r="I45" s="32">
        <f t="shared" si="52"/>
        <v>7.8599507947728728E-2</v>
      </c>
      <c r="J45" s="32">
        <f t="shared" si="52"/>
        <v>2.054857242428031E-2</v>
      </c>
      <c r="K45" s="32">
        <f t="shared" si="52"/>
        <v>0.42362298196325693</v>
      </c>
    </row>
    <row r="46" spans="1:47" x14ac:dyDescent="0.25">
      <c r="A46" s="3" t="s">
        <v>26</v>
      </c>
      <c r="B46" s="35">
        <f>B45*SQRT(1+(B44/3)*B45)</f>
        <v>-0.10587341948838623</v>
      </c>
      <c r="C46" s="35">
        <f t="shared" ref="C46:K46" si="53">C45*SQRT(1+(C44/3)*C45)</f>
        <v>1.4700718356771263E-2</v>
      </c>
      <c r="D46" s="35">
        <f t="shared" si="53"/>
        <v>1.4175082865182549E-2</v>
      </c>
      <c r="E46" s="35">
        <f t="shared" si="53"/>
        <v>-1.7894666765661225E-2</v>
      </c>
      <c r="F46" s="35">
        <f t="shared" si="53"/>
        <v>2.3498961502256371E-2</v>
      </c>
      <c r="G46" s="35">
        <f t="shared" si="53"/>
        <v>0.16335298525558045</v>
      </c>
      <c r="H46" s="35">
        <f t="shared" si="53"/>
        <v>0.11733244040157555</v>
      </c>
      <c r="I46" s="35">
        <f t="shared" si="53"/>
        <v>7.8934741148596291E-2</v>
      </c>
      <c r="J46" s="35">
        <f t="shared" si="53"/>
        <v>2.060497613745748E-2</v>
      </c>
      <c r="K46" s="35">
        <f t="shared" si="53"/>
        <v>0.44317452381909817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workbookViewId="0">
      <selection activeCell="B2" sqref="B2:K8"/>
    </sheetView>
  </sheetViews>
  <sheetFormatPr defaultRowHeight="15" x14ac:dyDescent="0.25"/>
  <cols>
    <col min="1" max="1" width="13.42578125" bestFit="1" customWidth="1"/>
  </cols>
  <sheetData>
    <row r="1" spans="1:22" x14ac:dyDescent="0.25">
      <c r="A1" s="19"/>
      <c r="B1" s="3">
        <v>2008</v>
      </c>
      <c r="C1" s="3">
        <f>B1+1</f>
        <v>2009</v>
      </c>
      <c r="D1" s="3">
        <f t="shared" ref="D1:J1" si="0">C1+1</f>
        <v>2010</v>
      </c>
      <c r="E1" s="3">
        <f t="shared" si="0"/>
        <v>2011</v>
      </c>
      <c r="F1" s="3">
        <f t="shared" si="0"/>
        <v>2012</v>
      </c>
      <c r="G1" s="3">
        <f t="shared" si="0"/>
        <v>2013</v>
      </c>
      <c r="H1" s="3">
        <f t="shared" si="0"/>
        <v>2014</v>
      </c>
      <c r="I1" s="3">
        <f t="shared" si="0"/>
        <v>2015</v>
      </c>
      <c r="J1" s="3">
        <f t="shared" si="0"/>
        <v>2016</v>
      </c>
      <c r="K1" s="3">
        <f>J1+1</f>
        <v>2017</v>
      </c>
    </row>
    <row r="2" spans="1:22" x14ac:dyDescent="0.25">
      <c r="A2" t="s">
        <v>0</v>
      </c>
      <c r="B2" s="18">
        <v>-1.6086604410002026E-2</v>
      </c>
      <c r="C2" s="18">
        <v>-1.3413727441556828E-2</v>
      </c>
      <c r="D2" s="18">
        <v>-9.2895138985121181E-3</v>
      </c>
      <c r="E2" s="18">
        <v>-6.9315559775289508E-3</v>
      </c>
      <c r="F2" s="18">
        <v>1.704715732257292E-4</v>
      </c>
      <c r="G2" s="18">
        <v>3.054667972131685E-2</v>
      </c>
      <c r="H2" s="18">
        <v>4.3147314948764136E-2</v>
      </c>
      <c r="I2" s="18">
        <v>4.3427758145722015E-2</v>
      </c>
      <c r="J2" s="18">
        <v>6.3880623267156572E-2</v>
      </c>
      <c r="K2" s="18">
        <v>7.0779673283960162E-2</v>
      </c>
      <c r="M2" s="18">
        <v>-1.6086604410002026E-2</v>
      </c>
      <c r="N2" s="18">
        <v>-1.3413727441556828E-2</v>
      </c>
      <c r="O2" s="18">
        <v>-9.2895138985121181E-3</v>
      </c>
      <c r="P2" s="18">
        <v>-6.9315559775289508E-3</v>
      </c>
      <c r="Q2" s="18">
        <v>1.704715732257292E-4</v>
      </c>
      <c r="R2" s="18">
        <v>3.054667972131685E-2</v>
      </c>
      <c r="S2" s="18">
        <v>4.3147314948764136E-2</v>
      </c>
      <c r="T2" s="18">
        <v>4.3427758145722015E-2</v>
      </c>
      <c r="U2" s="18">
        <v>6.3880623267156572E-2</v>
      </c>
      <c r="V2" s="18">
        <v>7.0779673283960162E-2</v>
      </c>
    </row>
    <row r="3" spans="1:22" x14ac:dyDescent="0.25">
      <c r="A3" t="s">
        <v>16</v>
      </c>
      <c r="B3" s="18">
        <v>-1.3987094019930653E-2</v>
      </c>
      <c r="C3" s="18">
        <v>-4.5957379050861058E-3</v>
      </c>
      <c r="D3" s="18">
        <v>1.3335963761388465E-2</v>
      </c>
      <c r="E3" s="18">
        <v>1.3440113256156051E-2</v>
      </c>
      <c r="F3" s="18">
        <v>2.1564688364297792E-2</v>
      </c>
      <c r="G3" s="18">
        <v>6.7769183863048338E-2</v>
      </c>
      <c r="H3" s="18">
        <v>8.1410256387971947E-2</v>
      </c>
      <c r="I3" s="18">
        <v>8.4640664990735498E-2</v>
      </c>
      <c r="J3" s="18">
        <v>0.10206424240272538</v>
      </c>
      <c r="K3" s="18">
        <v>0.12957578295166305</v>
      </c>
      <c r="M3" s="18">
        <v>-1.3987094019930653E-2</v>
      </c>
      <c r="N3" s="18">
        <v>-4.5957379050861058E-3</v>
      </c>
      <c r="O3" s="18">
        <v>1.3335963761388465E-2</v>
      </c>
      <c r="P3" s="18">
        <v>1.3440113256156051E-2</v>
      </c>
      <c r="Q3" s="18">
        <v>2.1564688364297792E-2</v>
      </c>
      <c r="R3" s="18">
        <v>6.7769183863048338E-2</v>
      </c>
      <c r="S3" s="18">
        <v>8.1410256387971947E-2</v>
      </c>
      <c r="T3" s="18">
        <v>8.4640664990735498E-2</v>
      </c>
      <c r="U3" s="18">
        <v>0.10206424240272538</v>
      </c>
      <c r="V3" s="18">
        <v>0.12957578295166305</v>
      </c>
    </row>
    <row r="4" spans="1:22" x14ac:dyDescent="0.25">
      <c r="A4" t="s">
        <v>20</v>
      </c>
      <c r="B4" s="18">
        <v>-1.7375494250549951E-2</v>
      </c>
      <c r="C4" s="18">
        <v>-7.9124012322302952E-3</v>
      </c>
      <c r="D4" s="18">
        <v>-4.0547590712215536E-3</v>
      </c>
      <c r="E4" s="18">
        <v>-3.0931857866646089E-3</v>
      </c>
      <c r="F4" s="18">
        <v>1.0516819363561229E-3</v>
      </c>
      <c r="G4" s="18">
        <v>3.2794296670005788E-2</v>
      </c>
      <c r="H4" s="18">
        <v>4.7957393480572819E-2</v>
      </c>
      <c r="I4" s="18">
        <v>4.5260122372496658E-2</v>
      </c>
      <c r="J4" s="18">
        <v>6.0840099839015511E-2</v>
      </c>
      <c r="K4" s="18">
        <v>8.3195387971599394E-2</v>
      </c>
      <c r="M4" s="18">
        <v>-1.7375494250549951E-2</v>
      </c>
      <c r="N4" s="18">
        <v>-7.9124012322302952E-3</v>
      </c>
      <c r="O4" s="18">
        <v>-4.0547590712215536E-3</v>
      </c>
      <c r="P4" s="18">
        <v>-3.0931857866646089E-3</v>
      </c>
      <c r="Q4" s="18">
        <v>1.0516819363561229E-3</v>
      </c>
      <c r="R4" s="18">
        <v>3.2794296670005788E-2</v>
      </c>
      <c r="S4" s="18">
        <v>4.7957393480572819E-2</v>
      </c>
      <c r="T4" s="18">
        <v>4.5260122372496658E-2</v>
      </c>
      <c r="U4" s="18">
        <v>6.0840099839015511E-2</v>
      </c>
      <c r="V4" s="18">
        <v>8.3195387971599394E-2</v>
      </c>
    </row>
    <row r="5" spans="1:22" x14ac:dyDescent="0.25">
      <c r="A5" t="s">
        <v>21</v>
      </c>
      <c r="B5" s="18">
        <v>-3.6810356161796891E-2</v>
      </c>
      <c r="C5" s="18">
        <v>-3.2063422548652798E-2</v>
      </c>
      <c r="D5" s="18">
        <v>-2.4334482919896004E-2</v>
      </c>
      <c r="E5" s="18">
        <v>-3.0121686229262548E-2</v>
      </c>
      <c r="F5" s="18">
        <v>-2.8876723443511484E-2</v>
      </c>
      <c r="G5" s="18">
        <v>1.1589777392456486E-2</v>
      </c>
      <c r="H5" s="18">
        <v>1.6701232652291894E-2</v>
      </c>
      <c r="I5" s="18">
        <v>7.0940300839729062E-4</v>
      </c>
      <c r="J5" s="18">
        <v>1.5460955300551785E-2</v>
      </c>
      <c r="K5" s="18">
        <v>8.5459186352940406E-2</v>
      </c>
      <c r="M5" s="18">
        <v>-3.6810356161796891E-2</v>
      </c>
      <c r="N5" s="18">
        <v>-3.2063422548652798E-2</v>
      </c>
      <c r="O5" s="18">
        <v>-2.4334482919896004E-2</v>
      </c>
      <c r="P5" s="18">
        <v>-3.0121686229262548E-2</v>
      </c>
      <c r="Q5" s="18">
        <v>-2.8876723443511484E-2</v>
      </c>
      <c r="R5" s="18">
        <v>1.1589777392456486E-2</v>
      </c>
      <c r="S5" s="18">
        <v>1.6701232652291894E-2</v>
      </c>
      <c r="T5" s="18">
        <v>7.0940300839729062E-4</v>
      </c>
      <c r="U5" s="18">
        <v>1.5460955300551785E-2</v>
      </c>
      <c r="V5" s="18">
        <v>8.5459186352940406E-2</v>
      </c>
    </row>
    <row r="6" spans="1:22" x14ac:dyDescent="0.25">
      <c r="A6" t="s">
        <v>18</v>
      </c>
      <c r="B6" s="18">
        <v>-4.0803669517755298E-2</v>
      </c>
      <c r="C6" s="18">
        <v>-3.816305663630503E-2</v>
      </c>
      <c r="D6" s="18">
        <v>-2.9309735694787287E-2</v>
      </c>
      <c r="E6" s="18">
        <v>-3.1300440012731051E-2</v>
      </c>
      <c r="F6" s="18">
        <v>-2.9096220877434225E-2</v>
      </c>
      <c r="G6" s="18">
        <v>1.3959215180154947E-2</v>
      </c>
      <c r="H6" s="18">
        <v>2.8409419384536373E-2</v>
      </c>
      <c r="I6" s="18">
        <v>2.3887298759110137E-2</v>
      </c>
      <c r="J6" s="18">
        <v>3.4670092153449988E-2</v>
      </c>
      <c r="K6" s="18">
        <v>8.0851164798854347E-2</v>
      </c>
      <c r="M6" s="18">
        <v>-4.0803669517755298E-2</v>
      </c>
      <c r="N6" s="18">
        <v>-3.816305663630503E-2</v>
      </c>
      <c r="O6" s="18">
        <v>-2.9309735694787287E-2</v>
      </c>
      <c r="P6" s="18">
        <v>-3.1300440012731051E-2</v>
      </c>
      <c r="Q6" s="18">
        <v>-2.9096220877434225E-2</v>
      </c>
      <c r="R6" s="18">
        <v>1.3959215180154947E-2</v>
      </c>
      <c r="S6" s="18">
        <v>2.8409419384536373E-2</v>
      </c>
      <c r="T6" s="18">
        <v>2.3887298759110137E-2</v>
      </c>
      <c r="U6" s="18">
        <v>3.4670092153449988E-2</v>
      </c>
      <c r="V6" s="18">
        <v>8.0851164798854347E-2</v>
      </c>
    </row>
    <row r="7" spans="1:22" x14ac:dyDescent="0.25">
      <c r="A7" t="s">
        <v>48</v>
      </c>
      <c r="B7" s="18">
        <v>-2.2400350139047266E-2</v>
      </c>
      <c r="C7" s="18">
        <v>-1.7993004430144417E-2</v>
      </c>
      <c r="D7" s="18">
        <v>-1.0291329218790597E-2</v>
      </c>
      <c r="E7" s="18">
        <v>-1.3206344160604266E-2</v>
      </c>
      <c r="F7" s="18">
        <v>-1.1524829901705648E-2</v>
      </c>
      <c r="G7" s="18">
        <v>2.9626337896576746E-2</v>
      </c>
      <c r="H7" s="18">
        <v>4.1669352154896297E-2</v>
      </c>
      <c r="I7" s="18">
        <v>4.7442528571183813E-2</v>
      </c>
      <c r="J7" s="18">
        <v>6.3758513448590806E-2</v>
      </c>
      <c r="K7" s="18">
        <v>0.1089659051687239</v>
      </c>
    </row>
    <row r="8" spans="1:22" x14ac:dyDescent="0.25">
      <c r="A8" t="s">
        <v>49</v>
      </c>
      <c r="B8" s="18">
        <v>-2.354113835412297E-2</v>
      </c>
      <c r="C8" s="18">
        <v>-1.8907190987195583E-2</v>
      </c>
      <c r="D8" s="18">
        <v>-1.1091169378712159E-2</v>
      </c>
      <c r="E8" s="18">
        <v>-1.5720582092265283E-2</v>
      </c>
      <c r="F8" s="18">
        <v>-1.4687486881278175E-2</v>
      </c>
      <c r="G8" s="18">
        <v>3.0376018943015858E-2</v>
      </c>
      <c r="H8" s="18">
        <v>3.8041354009886237E-2</v>
      </c>
      <c r="I8" s="18">
        <v>2.6369372720264524E-2</v>
      </c>
      <c r="J8" s="18">
        <v>4.1774698455384091E-2</v>
      </c>
      <c r="K8" s="18">
        <v>9.960176818328767E-2</v>
      </c>
    </row>
    <row r="10" spans="1:22" x14ac:dyDescent="0.25">
      <c r="A10" s="19"/>
      <c r="B10" s="3">
        <v>2008</v>
      </c>
      <c r="C10" s="3">
        <f>B10+1</f>
        <v>2009</v>
      </c>
      <c r="D10" s="3">
        <f t="shared" ref="D10" si="1">C10+1</f>
        <v>2010</v>
      </c>
      <c r="E10" s="3">
        <f t="shared" ref="E10" si="2">D10+1</f>
        <v>2011</v>
      </c>
      <c r="F10" s="3">
        <f t="shared" ref="F10" si="3">E10+1</f>
        <v>2012</v>
      </c>
      <c r="G10" s="3">
        <f t="shared" ref="G10" si="4">F10+1</f>
        <v>2013</v>
      </c>
      <c r="H10" s="3">
        <f t="shared" ref="H10" si="5">G10+1</f>
        <v>2014</v>
      </c>
      <c r="I10" s="3">
        <f t="shared" ref="I10" si="6">H10+1</f>
        <v>2015</v>
      </c>
      <c r="J10" s="3">
        <f t="shared" ref="J10" si="7">I10+1</f>
        <v>2016</v>
      </c>
      <c r="K10" s="3">
        <f>J10+1</f>
        <v>2017</v>
      </c>
    </row>
    <row r="11" spans="1:22" x14ac:dyDescent="0.25">
      <c r="A11" t="s">
        <v>0</v>
      </c>
      <c r="B11" s="18">
        <v>-3.7807352750849364E-2</v>
      </c>
      <c r="C11" s="18">
        <v>-3.2778293735959856E-2</v>
      </c>
      <c r="D11" s="18">
        <v>-2.5148806953937015E-2</v>
      </c>
      <c r="E11" s="18">
        <v>-1.2454204714929392E-2</v>
      </c>
      <c r="F11" s="18">
        <v>-1.9100465067846635E-2</v>
      </c>
      <c r="G11" s="18">
        <v>5.1402243409938229E-2</v>
      </c>
      <c r="H11" s="18">
        <v>6.0778592252154262E-2</v>
      </c>
      <c r="I11" s="18">
        <v>6.992027252305566E-2</v>
      </c>
      <c r="J11" s="18">
        <v>4.6810053427011132E-2</v>
      </c>
      <c r="K11" s="18">
        <v>8.6290597023723631E-2</v>
      </c>
    </row>
    <row r="12" spans="1:22" x14ac:dyDescent="0.25">
      <c r="A12" t="s">
        <v>16</v>
      </c>
      <c r="B12" s="18">
        <v>-3.2304241119596101E-2</v>
      </c>
      <c r="C12" s="18">
        <v>-2.292699076200249E-2</v>
      </c>
      <c r="D12" s="18">
        <v>-7.0444993980408946E-3</v>
      </c>
      <c r="E12" s="18">
        <v>-3.3012229345709687E-3</v>
      </c>
      <c r="F12" s="18">
        <v>-6.2468924493419009E-3</v>
      </c>
      <c r="G12" s="18">
        <v>5.9378414105883237E-2</v>
      </c>
      <c r="H12" s="18">
        <v>7.0663365930723046E-2</v>
      </c>
      <c r="I12" s="18">
        <v>7.6277469161864384E-2</v>
      </c>
      <c r="J12" s="18">
        <v>6.9667265938769762E-2</v>
      </c>
      <c r="K12" s="18">
        <v>0.12073909962585672</v>
      </c>
    </row>
    <row r="13" spans="1:22" x14ac:dyDescent="0.25">
      <c r="A13" t="s">
        <v>20</v>
      </c>
      <c r="B13" s="18">
        <v>-1.2563079878658437E-2</v>
      </c>
      <c r="C13" s="18">
        <v>-1.1580974333992092E-2</v>
      </c>
      <c r="D13" s="18">
        <v>-1.1275280139268238E-2</v>
      </c>
      <c r="E13" s="18">
        <v>-1.4034130627165456E-2</v>
      </c>
      <c r="F13" s="18">
        <v>-9.805893435943628E-3</v>
      </c>
      <c r="G13" s="18">
        <v>2.8592400871278793E-2</v>
      </c>
      <c r="H13" s="18">
        <v>6.0460719294885182E-2</v>
      </c>
      <c r="I13" s="18">
        <v>8.9741970679190056E-2</v>
      </c>
      <c r="J13" s="18">
        <v>8.3878439068943517E-2</v>
      </c>
      <c r="K13" s="18">
        <v>0.19784308242651535</v>
      </c>
    </row>
    <row r="14" spans="1:22" x14ac:dyDescent="0.25">
      <c r="A14" t="s">
        <v>21</v>
      </c>
      <c r="B14" s="18">
        <v>-3.7807352750849357E-2</v>
      </c>
      <c r="C14" s="18">
        <v>-3.2778293735959849E-2</v>
      </c>
      <c r="D14" s="18">
        <v>-2.5148806953937008E-2</v>
      </c>
      <c r="E14" s="18">
        <v>-1.2454204803177696E-2</v>
      </c>
      <c r="F14" s="18">
        <v>-1.9100467248986237E-2</v>
      </c>
      <c r="G14" s="18">
        <v>5.1402241206287495E-2</v>
      </c>
      <c r="H14" s="18">
        <v>6.0778574116969825E-2</v>
      </c>
      <c r="I14" s="18">
        <v>6.9920252870369126E-2</v>
      </c>
      <c r="J14" s="18">
        <v>4.681003202194918E-2</v>
      </c>
      <c r="K14" s="18">
        <v>8.6290575618661686E-2</v>
      </c>
    </row>
    <row r="15" spans="1:22" x14ac:dyDescent="0.25">
      <c r="A15" t="s">
        <v>18</v>
      </c>
      <c r="B15" s="18">
        <v>-3.7807352750849357E-2</v>
      </c>
      <c r="C15" s="18">
        <v>-3.2778293735959849E-2</v>
      </c>
      <c r="D15" s="18">
        <v>-2.5148806953937008E-2</v>
      </c>
      <c r="E15" s="18">
        <v>-1.2454204803177696E-2</v>
      </c>
      <c r="F15" s="18">
        <v>-1.9100467248986237E-2</v>
      </c>
      <c r="G15" s="18">
        <v>5.1402241206287495E-2</v>
      </c>
      <c r="H15" s="18">
        <v>6.0778574116969825E-2</v>
      </c>
      <c r="I15" s="18">
        <v>6.9920252870369126E-2</v>
      </c>
      <c r="J15" s="18">
        <v>4.681003202194918E-2</v>
      </c>
      <c r="K15" s="18">
        <v>8.6290575618661686E-2</v>
      </c>
    </row>
    <row r="16" spans="1:22" x14ac:dyDescent="0.25">
      <c r="A16" t="s">
        <v>48</v>
      </c>
      <c r="B16" s="18">
        <v>-3.7807352750849364E-2</v>
      </c>
      <c r="C16" s="18">
        <v>-3.2778293735959856E-2</v>
      </c>
      <c r="D16" s="18">
        <v>-2.5148806953937015E-2</v>
      </c>
      <c r="E16" s="18">
        <v>-1.2454204714929392E-2</v>
      </c>
      <c r="F16" s="18">
        <v>-1.9100465067846635E-2</v>
      </c>
      <c r="G16" s="18">
        <v>5.1402243409938229E-2</v>
      </c>
      <c r="H16" s="18">
        <v>6.0778592252154262E-2</v>
      </c>
      <c r="I16" s="18">
        <v>6.992027252305566E-2</v>
      </c>
      <c r="J16" s="18">
        <v>4.6810053427011132E-2</v>
      </c>
      <c r="K16" s="18">
        <v>8.6290597023723631E-2</v>
      </c>
    </row>
    <row r="17" spans="1:11" x14ac:dyDescent="0.25">
      <c r="A17" t="s">
        <v>49</v>
      </c>
      <c r="B17" s="18">
        <v>-3.7807352750849364E-2</v>
      </c>
      <c r="C17" s="18">
        <v>-3.2778293735959856E-2</v>
      </c>
      <c r="D17" s="18">
        <v>-2.5148806953937015E-2</v>
      </c>
      <c r="E17" s="18">
        <v>-1.2454204714929392E-2</v>
      </c>
      <c r="F17" s="18">
        <v>-1.9100465067846635E-2</v>
      </c>
      <c r="G17" s="18">
        <v>5.1402243409938229E-2</v>
      </c>
      <c r="H17" s="18">
        <v>6.0778592252154262E-2</v>
      </c>
      <c r="I17" s="18">
        <v>6.992027252305566E-2</v>
      </c>
      <c r="J17" s="18">
        <v>4.6810053427011132E-2</v>
      </c>
      <c r="K17" s="18">
        <v>8.6290597023723631E-2</v>
      </c>
    </row>
    <row r="19" spans="1:11" x14ac:dyDescent="0.25">
      <c r="A19" s="19"/>
      <c r="B19" s="3">
        <v>2008</v>
      </c>
      <c r="C19" s="3">
        <f>B19+1</f>
        <v>2009</v>
      </c>
      <c r="D19" s="3">
        <f t="shared" ref="D19" si="8">C19+1</f>
        <v>2010</v>
      </c>
      <c r="E19" s="3">
        <f t="shared" ref="E19" si="9">D19+1</f>
        <v>2011</v>
      </c>
      <c r="F19" s="3">
        <f t="shared" ref="F19" si="10">E19+1</f>
        <v>2012</v>
      </c>
      <c r="G19" s="3">
        <f t="shared" ref="G19" si="11">F19+1</f>
        <v>2013</v>
      </c>
      <c r="H19" s="3">
        <f t="shared" ref="H19" si="12">G19+1</f>
        <v>2014</v>
      </c>
      <c r="I19" s="3">
        <f t="shared" ref="I19" si="13">H19+1</f>
        <v>2015</v>
      </c>
      <c r="J19" s="3">
        <f t="shared" ref="J19" si="14">I19+1</f>
        <v>2016</v>
      </c>
      <c r="K19" s="3">
        <f>J19+1</f>
        <v>2017</v>
      </c>
    </row>
    <row r="20" spans="1:11" x14ac:dyDescent="0.25">
      <c r="A20" t="s">
        <v>0</v>
      </c>
      <c r="B20" s="18">
        <v>-2.7299651109323499E-2</v>
      </c>
      <c r="C20" s="18">
        <v>-2.371221612076186E-2</v>
      </c>
      <c r="D20" s="18">
        <v>-2.0891694210474952E-2</v>
      </c>
      <c r="E20" s="18">
        <v>-1.1065237913176051E-2</v>
      </c>
      <c r="F20" s="18">
        <v>-4.7604638621295478E-4</v>
      </c>
      <c r="G20" s="18">
        <v>5.4844066747192194E-2</v>
      </c>
      <c r="H20" s="18">
        <v>7.5425025733852763E-2</v>
      </c>
      <c r="I20" s="18">
        <v>9.0074980532061241E-2</v>
      </c>
      <c r="J20" s="18">
        <v>9.3273387364535082E-2</v>
      </c>
      <c r="K20" s="18">
        <v>0.12081762384443671</v>
      </c>
    </row>
    <row r="21" spans="1:11" x14ac:dyDescent="0.25">
      <c r="A21" t="s">
        <v>16</v>
      </c>
      <c r="B21" s="18">
        <v>-3.5855216186581204E-2</v>
      </c>
      <c r="C21" s="18">
        <v>-2.6962438039110602E-2</v>
      </c>
      <c r="D21" s="18">
        <v>-1.3205643735099831E-2</v>
      </c>
      <c r="E21" s="18">
        <v>-1.0756290972275356E-2</v>
      </c>
      <c r="F21" s="18">
        <v>-4.4505503300305716E-3</v>
      </c>
      <c r="G21" s="18">
        <v>5.8890209926501E-2</v>
      </c>
      <c r="H21" s="18">
        <v>7.6123810954006332E-2</v>
      </c>
      <c r="I21" s="18">
        <v>8.7725191323687099E-2</v>
      </c>
      <c r="J21" s="18">
        <v>9.0392449749640752E-2</v>
      </c>
      <c r="K21" s="18">
        <v>0.13619357721620612</v>
      </c>
    </row>
    <row r="22" spans="1:11" x14ac:dyDescent="0.25">
      <c r="A22" t="s">
        <v>20</v>
      </c>
      <c r="B22" s="18">
        <v>-2.2836531185349614E-2</v>
      </c>
      <c r="C22" s="18">
        <v>-1.4304555677682599E-2</v>
      </c>
      <c r="D22" s="18">
        <v>-1.2194232375193906E-2</v>
      </c>
      <c r="E22" s="18">
        <v>-1.2081101755629138E-2</v>
      </c>
      <c r="F22" s="18">
        <v>-4.8601992459680853E-3</v>
      </c>
      <c r="G22" s="18">
        <v>3.1743783836478356E-2</v>
      </c>
      <c r="H22" s="18">
        <v>6.0110855034021381E-2</v>
      </c>
      <c r="I22" s="18">
        <v>8.4418367194932536E-2</v>
      </c>
      <c r="J22" s="18">
        <v>9.0987622119840336E-2</v>
      </c>
      <c r="K22" s="18">
        <v>0.12080007329832881</v>
      </c>
    </row>
    <row r="23" spans="1:11" x14ac:dyDescent="0.25">
      <c r="A23" t="s">
        <v>21</v>
      </c>
      <c r="B23" s="18">
        <v>-3.7495518405500666E-2</v>
      </c>
      <c r="C23" s="18">
        <v>-3.2663840762259234E-2</v>
      </c>
      <c r="D23" s="18">
        <v>-2.86735668565666E-2</v>
      </c>
      <c r="E23" s="18">
        <v>-3.2853883098673639E-2</v>
      </c>
      <c r="F23" s="18">
        <v>-3.0311466057867605E-2</v>
      </c>
      <c r="G23" s="18">
        <v>1.4972401003781572E-2</v>
      </c>
      <c r="H23" s="18">
        <v>3.2744668663291197E-2</v>
      </c>
      <c r="I23" s="18">
        <v>4.2463126177220922E-2</v>
      </c>
      <c r="J23" s="18">
        <v>5.2778183566492512E-2</v>
      </c>
      <c r="K23" s="18">
        <v>0.11211061810445505</v>
      </c>
    </row>
    <row r="24" spans="1:11" x14ac:dyDescent="0.25">
      <c r="A24" t="s">
        <v>18</v>
      </c>
      <c r="B24" s="18">
        <v>-3.6094501004145713E-2</v>
      </c>
      <c r="C24" s="18">
        <v>-3.1932879085813708E-2</v>
      </c>
      <c r="D24" s="18">
        <v>-2.8647796106635027E-2</v>
      </c>
      <c r="E24" s="18">
        <v>-2.954232394258953E-2</v>
      </c>
      <c r="F24" s="18">
        <v>-2.3133059719060881E-2</v>
      </c>
      <c r="G24" s="18">
        <v>2.4752118585769273E-2</v>
      </c>
      <c r="H24" s="18">
        <v>4.9530397794645659E-2</v>
      </c>
      <c r="I24" s="18">
        <v>6.0779486154276793E-2</v>
      </c>
      <c r="J24" s="18">
        <v>7.0202655436478342E-2</v>
      </c>
      <c r="K24" s="18">
        <v>0.12452317131588864</v>
      </c>
    </row>
    <row r="25" spans="1:11" x14ac:dyDescent="0.25">
      <c r="A25" t="s">
        <v>48</v>
      </c>
      <c r="B25" s="18">
        <v>-2.9660902661071634E-2</v>
      </c>
      <c r="C25" s="18">
        <v>-2.5410878764819428E-2</v>
      </c>
      <c r="D25" s="18">
        <v>-2.1142773115626602E-2</v>
      </c>
      <c r="E25" s="18">
        <v>-2.2263857476163249E-2</v>
      </c>
      <c r="F25" s="18">
        <v>-1.8157806112391553E-2</v>
      </c>
      <c r="G25" s="18">
        <v>2.9300835473001788E-2</v>
      </c>
      <c r="H25" s="18">
        <v>5.2949536357826607E-2</v>
      </c>
      <c r="I25" s="18">
        <v>7.2289393686677958E-2</v>
      </c>
      <c r="J25" s="18">
        <v>8.0720685378079138E-2</v>
      </c>
      <c r="K25" s="18">
        <v>0.11837637152761593</v>
      </c>
    </row>
    <row r="26" spans="1:11" x14ac:dyDescent="0.25">
      <c r="A26" t="s">
        <v>49</v>
      </c>
      <c r="B26" s="18">
        <v>-2.9898229930460332E-2</v>
      </c>
      <c r="C26" s="18">
        <v>-2.5509114674980498E-2</v>
      </c>
      <c r="D26" s="18">
        <v>-2.1280917380291749E-2</v>
      </c>
      <c r="E26" s="18">
        <v>-2.4329789396945918E-2</v>
      </c>
      <c r="F26" s="18">
        <v>-2.1325454752433495E-2</v>
      </c>
      <c r="G26" s="18">
        <v>2.3759036617643916E-2</v>
      </c>
      <c r="H26" s="18">
        <v>4.6521133617490107E-2</v>
      </c>
      <c r="I26" s="18">
        <v>5.7852542531901238E-2</v>
      </c>
      <c r="J26" s="18">
        <v>6.3950388453890589E-2</v>
      </c>
      <c r="K26" s="18">
        <v>0.11295527428279692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U28" sqref="U28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Markowitz</vt:lpstr>
      <vt:lpstr>Entropie Min</vt:lpstr>
      <vt:lpstr>Entropie Max</vt:lpstr>
      <vt:lpstr>MDP</vt:lpstr>
      <vt:lpstr>Critère Shannon</vt:lpstr>
      <vt:lpstr>Gamma 2</vt:lpstr>
      <vt:lpstr>Gamma 8</vt:lpstr>
      <vt:lpstr>Cumulated Graph</vt:lpstr>
      <vt:lpstr>Graph Allocation Min</vt:lpstr>
      <vt:lpstr>Graph Allocation max</vt:lpstr>
      <vt:lpstr>Graph allocation interm</vt:lpstr>
      <vt:lpstr>Sheet1</vt:lpstr>
      <vt:lpstr>Int</vt:lpstr>
      <vt:lpstr>Min</vt:lpstr>
      <vt:lpstr>Max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Marnix, Guillaume (BE - Brussels)</dc:creator>
  <cp:lastModifiedBy>De Marnix, Guillaume (BE - Brussels)</cp:lastModifiedBy>
  <dcterms:created xsi:type="dcterms:W3CDTF">2017-12-03T21:28:41Z</dcterms:created>
  <dcterms:modified xsi:type="dcterms:W3CDTF">2018-01-07T15:45:40Z</dcterms:modified>
</cp:coreProperties>
</file>