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demarnix\Desktop\Mémoire\Excel\"/>
    </mc:Choice>
  </mc:AlternateContent>
  <bookViews>
    <workbookView xWindow="0" yWindow="0" windowWidth="28635" windowHeight="10860" tabRatio="918" firstSheet="9" activeTab="19"/>
  </bookViews>
  <sheets>
    <sheet name="Base de données" sheetId="1" r:id="rId1"/>
    <sheet name="Sheet2" sheetId="4" r:id="rId2"/>
    <sheet name="Sheet3" sheetId="5" r:id="rId3"/>
    <sheet name="Sheet4" sheetId="6" r:id="rId4"/>
    <sheet name="Matrice Variance Covariance" sheetId="7" r:id="rId5"/>
    <sheet name="Optimisation Markowitz" sheetId="8" r:id="rId6"/>
    <sheet name="Matrice L&amp;W" sheetId="10" r:id="rId7"/>
    <sheet name="Sheet5" sheetId="25" r:id="rId8"/>
    <sheet name="Optimisation L&amp;W" sheetId="9" r:id="rId9"/>
    <sheet name="Optimisation Entropie &gt;" sheetId="16" r:id="rId10"/>
    <sheet name="Optimisation Entropie &lt;" sheetId="17" r:id="rId11"/>
    <sheet name="Terme de pénalité Gamma 0,8" sheetId="23" r:id="rId12"/>
    <sheet name="Terme de pénalité 0,2" sheetId="24" r:id="rId13"/>
    <sheet name="Shannon" sheetId="20" r:id="rId14"/>
    <sheet name="Diversification M" sheetId="11" r:id="rId15"/>
    <sheet name="Diversification L&amp;D" sheetId="13" r:id="rId16"/>
    <sheet name="Frontière M" sheetId="14" r:id="rId17"/>
    <sheet name="Frontière L&amp;W" sheetId="15" r:id="rId18"/>
    <sheet name="Maximum Diversified Portfolio" sheetId="21" r:id="rId19"/>
    <sheet name="Sheet1" sheetId="22" r:id="rId20"/>
  </sheets>
  <definedNames>
    <definedName name="solver_adj" localSheetId="18" hidden="1">'Maximum Diversified Portfolio'!$D$4:$M$4</definedName>
    <definedName name="solver_adj" localSheetId="10" hidden="1">'Optimisation Entropie &lt;'!$D$4:$M$4</definedName>
    <definedName name="solver_adj" localSheetId="9" hidden="1">'Optimisation Entropie &gt;'!$D$4:$M$4</definedName>
    <definedName name="solver_adj" localSheetId="8" hidden="1">'Optimisation L&amp;W'!$D$3:$M$3</definedName>
    <definedName name="solver_adj" localSheetId="5" hidden="1">'Optimisation Markowitz'!$D$3:$M$3</definedName>
    <definedName name="solver_adj" localSheetId="13" hidden="1">Shannon!$D$4:$M$4</definedName>
    <definedName name="solver_adj" localSheetId="12" hidden="1">'Terme de pénalité 0,2'!$D$5:$M$5</definedName>
    <definedName name="solver_adj" localSheetId="11" hidden="1">'Terme de pénalité Gamma 0,8'!$D$5:$M$5</definedName>
    <definedName name="solver_cvg" localSheetId="18" hidden="1">0.0001</definedName>
    <definedName name="solver_cvg" localSheetId="10" hidden="1">0.0001</definedName>
    <definedName name="solver_cvg" localSheetId="9" hidden="1">0.0001</definedName>
    <definedName name="solver_cvg" localSheetId="8" hidden="1">0.0001</definedName>
    <definedName name="solver_cvg" localSheetId="5" hidden="1">0.0001</definedName>
    <definedName name="solver_cvg" localSheetId="13" hidden="1">0.0001</definedName>
    <definedName name="solver_cvg" localSheetId="12" hidden="1">0.0001</definedName>
    <definedName name="solver_cvg" localSheetId="11" hidden="1">0.0001</definedName>
    <definedName name="solver_drv" localSheetId="18" hidden="1">2</definedName>
    <definedName name="solver_drv" localSheetId="10" hidden="1">2</definedName>
    <definedName name="solver_drv" localSheetId="9" hidden="1">2</definedName>
    <definedName name="solver_drv" localSheetId="8" hidden="1">2</definedName>
    <definedName name="solver_drv" localSheetId="5" hidden="1">2</definedName>
    <definedName name="solver_drv" localSheetId="13" hidden="1">1</definedName>
    <definedName name="solver_drv" localSheetId="12" hidden="1">1</definedName>
    <definedName name="solver_drv" localSheetId="11" hidden="1">1</definedName>
    <definedName name="solver_eng" localSheetId="18" hidden="1">1</definedName>
    <definedName name="solver_eng" localSheetId="10" hidden="1">1</definedName>
    <definedName name="solver_eng" localSheetId="9" hidden="1">1</definedName>
    <definedName name="solver_eng" localSheetId="8" hidden="1">1</definedName>
    <definedName name="solver_eng" localSheetId="5" hidden="1">1</definedName>
    <definedName name="solver_eng" localSheetId="13" hidden="1">1</definedName>
    <definedName name="solver_eng" localSheetId="12" hidden="1">1</definedName>
    <definedName name="solver_eng" localSheetId="11" hidden="1">1</definedName>
    <definedName name="solver_est" localSheetId="18" hidden="1">1</definedName>
    <definedName name="solver_est" localSheetId="10" hidden="1">1</definedName>
    <definedName name="solver_est" localSheetId="9" hidden="1">1</definedName>
    <definedName name="solver_est" localSheetId="8" hidden="1">1</definedName>
    <definedName name="solver_est" localSheetId="5" hidden="1">1</definedName>
    <definedName name="solver_est" localSheetId="13" hidden="1">1</definedName>
    <definedName name="solver_est" localSheetId="12" hidden="1">1</definedName>
    <definedName name="solver_est" localSheetId="11" hidden="1">1</definedName>
    <definedName name="solver_itr" localSheetId="18" hidden="1">2147483647</definedName>
    <definedName name="solver_itr" localSheetId="10" hidden="1">2147483647</definedName>
    <definedName name="solver_itr" localSheetId="9" hidden="1">2147483647</definedName>
    <definedName name="solver_itr" localSheetId="8" hidden="1">2147483647</definedName>
    <definedName name="solver_itr" localSheetId="5" hidden="1">2147483647</definedName>
    <definedName name="solver_itr" localSheetId="13" hidden="1">2147483647</definedName>
    <definedName name="solver_itr" localSheetId="12" hidden="1">2147483647</definedName>
    <definedName name="solver_itr" localSheetId="11" hidden="1">2147483647</definedName>
    <definedName name="solver_lhs1" localSheetId="18" hidden="1">'Maximum Diversified Portfolio'!$D$29</definedName>
    <definedName name="solver_lhs1" localSheetId="10" hidden="1">'Optimisation Entropie &lt;'!$D$29</definedName>
    <definedName name="solver_lhs1" localSheetId="9" hidden="1">'Optimisation Entropie &gt;'!$D$28</definedName>
    <definedName name="solver_lhs1" localSheetId="8" hidden="1">'Optimisation L&amp;W'!$D$36</definedName>
    <definedName name="solver_lhs1" localSheetId="5" hidden="1">'Optimisation Markowitz'!$D$3:$M$3</definedName>
    <definedName name="solver_lhs1" localSheetId="13" hidden="1">Shannon!$D$25</definedName>
    <definedName name="solver_lhs1" localSheetId="12" hidden="1">'Terme de pénalité 0,2'!$D$26</definedName>
    <definedName name="solver_lhs1" localSheetId="11" hidden="1">'Terme de pénalité Gamma 0,8'!$D$26</definedName>
    <definedName name="solver_lhs2" localSheetId="18" hidden="1">'Maximum Diversified Portfolio'!$D$4:$M$4</definedName>
    <definedName name="solver_lhs2" localSheetId="10" hidden="1">'Optimisation Entropie &lt;'!$D$4:$M$4</definedName>
    <definedName name="solver_lhs2" localSheetId="9" hidden="1">'Optimisation Entropie &gt;'!$D$4:$M$4</definedName>
    <definedName name="solver_lhs2" localSheetId="8" hidden="1">'Optimisation L&amp;W'!$D$3:$M$3</definedName>
    <definedName name="solver_lhs2" localSheetId="5" hidden="1">'Optimisation Markowitz'!$D$3:$M$3</definedName>
    <definedName name="solver_lhs2" localSheetId="13" hidden="1">Shannon!$D$4:$M$4</definedName>
    <definedName name="solver_lhs2" localSheetId="12" hidden="1">'Terme de pénalité 0,2'!$D$5:$M$5</definedName>
    <definedName name="solver_lhs2" localSheetId="11" hidden="1">'Terme de pénalité Gamma 0,8'!$D$5:$M$5</definedName>
    <definedName name="solver_lhs3" localSheetId="18" hidden="1">'Maximum Diversified Portfolio'!$D$4:$M$4</definedName>
    <definedName name="solver_lhs3" localSheetId="10" hidden="1">'Optimisation Entropie &lt;'!$D$4:$M$4</definedName>
    <definedName name="solver_lhs3" localSheetId="9" hidden="1">'Optimisation Entropie &gt;'!$D$4:$M$4</definedName>
    <definedName name="solver_lhs3" localSheetId="8" hidden="1">'Optimisation L&amp;W'!$D$3:$M$3</definedName>
    <definedName name="solver_lhs3" localSheetId="5" hidden="1">'Optimisation Markowitz'!$O$3</definedName>
    <definedName name="solver_lhs3" localSheetId="13" hidden="1">Shannon!$O$4</definedName>
    <definedName name="solver_lhs3" localSheetId="12" hidden="1">'Terme de pénalité 0,2'!$D$5:$M$5</definedName>
    <definedName name="solver_lhs3" localSheetId="11" hidden="1">'Terme de pénalité Gamma 0,8'!$D$5:$M$5</definedName>
    <definedName name="solver_lhs4" localSheetId="18" hidden="1">'Maximum Diversified Portfolio'!$O$4</definedName>
    <definedName name="solver_lhs4" localSheetId="10" hidden="1">'Optimisation Entropie &lt;'!$O$4</definedName>
    <definedName name="solver_lhs4" localSheetId="9" hidden="1">'Optimisation Entropie &gt;'!$O$4</definedName>
    <definedName name="solver_lhs4" localSheetId="8" hidden="1">'Optimisation L&amp;W'!$O$4</definedName>
    <definedName name="solver_lhs4" localSheetId="5" hidden="1">'Optimisation Markowitz'!$O$3</definedName>
    <definedName name="solver_lhs4" localSheetId="12" hidden="1">'Terme de pénalité 0,2'!$P$5</definedName>
    <definedName name="solver_lhs4" localSheetId="11" hidden="1">'Terme de pénalité Gamma 0,8'!$P$5</definedName>
    <definedName name="solver_lhs5" localSheetId="11" hidden="1">'Terme de pénalité Gamma 0,8'!$P$5</definedName>
    <definedName name="solver_mip" localSheetId="18" hidden="1">2147483647</definedName>
    <definedName name="solver_mip" localSheetId="10" hidden="1">2147483647</definedName>
    <definedName name="solver_mip" localSheetId="9" hidden="1">2147483647</definedName>
    <definedName name="solver_mip" localSheetId="8" hidden="1">2147483647</definedName>
    <definedName name="solver_mip" localSheetId="5" hidden="1">2147483647</definedName>
    <definedName name="solver_mip" localSheetId="13" hidden="1">2147483647</definedName>
    <definedName name="solver_mip" localSheetId="12" hidden="1">2147483647</definedName>
    <definedName name="solver_mip" localSheetId="11" hidden="1">2147483647</definedName>
    <definedName name="solver_mni" localSheetId="18" hidden="1">30</definedName>
    <definedName name="solver_mni" localSheetId="10" hidden="1">30</definedName>
    <definedName name="solver_mni" localSheetId="9" hidden="1">30</definedName>
    <definedName name="solver_mni" localSheetId="8" hidden="1">30</definedName>
    <definedName name="solver_mni" localSheetId="5" hidden="1">30</definedName>
    <definedName name="solver_mni" localSheetId="13" hidden="1">30</definedName>
    <definedName name="solver_mni" localSheetId="12" hidden="1">30</definedName>
    <definedName name="solver_mni" localSheetId="11" hidden="1">30</definedName>
    <definedName name="solver_mrt" localSheetId="18" hidden="1">0.075</definedName>
    <definedName name="solver_mrt" localSheetId="10" hidden="1">0.075</definedName>
    <definedName name="solver_mrt" localSheetId="9" hidden="1">0.075</definedName>
    <definedName name="solver_mrt" localSheetId="8" hidden="1">0.075</definedName>
    <definedName name="solver_mrt" localSheetId="5" hidden="1">0.075</definedName>
    <definedName name="solver_mrt" localSheetId="13" hidden="1">0.075</definedName>
    <definedName name="solver_mrt" localSheetId="12" hidden="1">0.075</definedName>
    <definedName name="solver_mrt" localSheetId="11" hidden="1">0.075</definedName>
    <definedName name="solver_msl" localSheetId="18" hidden="1">2</definedName>
    <definedName name="solver_msl" localSheetId="10" hidden="1">2</definedName>
    <definedName name="solver_msl" localSheetId="9" hidden="1">2</definedName>
    <definedName name="solver_msl" localSheetId="8" hidden="1">2</definedName>
    <definedName name="solver_msl" localSheetId="5" hidden="1">2</definedName>
    <definedName name="solver_msl" localSheetId="13" hidden="1">2</definedName>
    <definedName name="solver_msl" localSheetId="12" hidden="1">2</definedName>
    <definedName name="solver_msl" localSheetId="11" hidden="1">2</definedName>
    <definedName name="solver_neg" localSheetId="18" hidden="1">1</definedName>
    <definedName name="solver_neg" localSheetId="10" hidden="1">1</definedName>
    <definedName name="solver_neg" localSheetId="9" hidden="1">1</definedName>
    <definedName name="solver_neg" localSheetId="8" hidden="1">1</definedName>
    <definedName name="solver_neg" localSheetId="5" hidden="1">1</definedName>
    <definedName name="solver_neg" localSheetId="13" hidden="1">1</definedName>
    <definedName name="solver_neg" localSheetId="12" hidden="1">1</definedName>
    <definedName name="solver_neg" localSheetId="11" hidden="1">1</definedName>
    <definedName name="solver_nod" localSheetId="18" hidden="1">2147483647</definedName>
    <definedName name="solver_nod" localSheetId="10" hidden="1">2147483647</definedName>
    <definedName name="solver_nod" localSheetId="9" hidden="1">2147483647</definedName>
    <definedName name="solver_nod" localSheetId="8" hidden="1">2147483647</definedName>
    <definedName name="solver_nod" localSheetId="5" hidden="1">2147483647</definedName>
    <definedName name="solver_nod" localSheetId="13" hidden="1">2147483647</definedName>
    <definedName name="solver_nod" localSheetId="12" hidden="1">2147483647</definedName>
    <definedName name="solver_nod" localSheetId="11" hidden="1">2147483647</definedName>
    <definedName name="solver_num" localSheetId="18" hidden="1">4</definedName>
    <definedName name="solver_num" localSheetId="10" hidden="1">4</definedName>
    <definedName name="solver_num" localSheetId="9" hidden="1">4</definedName>
    <definedName name="solver_num" localSheetId="8" hidden="1">4</definedName>
    <definedName name="solver_num" localSheetId="5" hidden="1">3</definedName>
    <definedName name="solver_num" localSheetId="13" hidden="1">3</definedName>
    <definedName name="solver_num" localSheetId="12" hidden="1">4</definedName>
    <definedName name="solver_num" localSheetId="11" hidden="1">4</definedName>
    <definedName name="solver_nwt" localSheetId="18" hidden="1">1</definedName>
    <definedName name="solver_nwt" localSheetId="10" hidden="1">1</definedName>
    <definedName name="solver_nwt" localSheetId="9" hidden="1">1</definedName>
    <definedName name="solver_nwt" localSheetId="8" hidden="1">1</definedName>
    <definedName name="solver_nwt" localSheetId="5" hidden="1">1</definedName>
    <definedName name="solver_nwt" localSheetId="13" hidden="1">1</definedName>
    <definedName name="solver_nwt" localSheetId="12" hidden="1">1</definedName>
    <definedName name="solver_nwt" localSheetId="11" hidden="1">1</definedName>
    <definedName name="solver_opt" localSheetId="18" hidden="1">'Maximum Diversified Portfolio'!$D$28</definedName>
    <definedName name="solver_opt" localSheetId="10" hidden="1">'Optimisation Entropie &lt;'!$D$27</definedName>
    <definedName name="solver_opt" localSheetId="9" hidden="1">'Optimisation Entropie &gt;'!$D$26</definedName>
    <definedName name="solver_opt" localSheetId="8" hidden="1">'Optimisation L&amp;W'!$D$34</definedName>
    <definedName name="solver_opt" localSheetId="5" hidden="1">'Optimisation Markowitz'!$D$28</definedName>
    <definedName name="solver_opt" localSheetId="13" hidden="1">Shannon!$D$24</definedName>
    <definedName name="solver_opt" localSheetId="12" hidden="1">'Terme de pénalité 0,2'!$D$31</definedName>
    <definedName name="solver_opt" localSheetId="11" hidden="1">'Terme de pénalité Gamma 0,8'!$D$31</definedName>
    <definedName name="solver_pre" localSheetId="18" hidden="1">0.000001</definedName>
    <definedName name="solver_pre" localSheetId="10" hidden="1">0.000001</definedName>
    <definedName name="solver_pre" localSheetId="9" hidden="1">0.000001</definedName>
    <definedName name="solver_pre" localSheetId="8" hidden="1">0.000001</definedName>
    <definedName name="solver_pre" localSheetId="5" hidden="1">0.000001</definedName>
    <definedName name="solver_pre" localSheetId="13" hidden="1">0.000001</definedName>
    <definedName name="solver_pre" localSheetId="12" hidden="1">0.000001</definedName>
    <definedName name="solver_pre" localSheetId="11" hidden="1">0.000001</definedName>
    <definedName name="solver_rbv" localSheetId="18" hidden="1">2</definedName>
    <definedName name="solver_rbv" localSheetId="10" hidden="1">2</definedName>
    <definedName name="solver_rbv" localSheetId="9" hidden="1">2</definedName>
    <definedName name="solver_rbv" localSheetId="8" hidden="1">2</definedName>
    <definedName name="solver_rbv" localSheetId="5" hidden="1">2</definedName>
    <definedName name="solver_rbv" localSheetId="13" hidden="1">1</definedName>
    <definedName name="solver_rbv" localSheetId="12" hidden="1">1</definedName>
    <definedName name="solver_rbv" localSheetId="11" hidden="1">1</definedName>
    <definedName name="solver_rel1" localSheetId="18" hidden="1">2</definedName>
    <definedName name="solver_rel1" localSheetId="10" hidden="1">2</definedName>
    <definedName name="solver_rel1" localSheetId="9" hidden="1">2</definedName>
    <definedName name="solver_rel1" localSheetId="8" hidden="1">2</definedName>
    <definedName name="solver_rel1" localSheetId="5" hidden="1">1</definedName>
    <definedName name="solver_rel1" localSheetId="13" hidden="1">2</definedName>
    <definedName name="solver_rel1" localSheetId="12" hidden="1">2</definedName>
    <definedName name="solver_rel1" localSheetId="11" hidden="1">2</definedName>
    <definedName name="solver_rel2" localSheetId="18" hidden="1">1</definedName>
    <definedName name="solver_rel2" localSheetId="10" hidden="1">1</definedName>
    <definedName name="solver_rel2" localSheetId="9" hidden="1">1</definedName>
    <definedName name="solver_rel2" localSheetId="8" hidden="1">1</definedName>
    <definedName name="solver_rel2" localSheetId="5" hidden="1">3</definedName>
    <definedName name="solver_rel2" localSheetId="13" hidden="1">3</definedName>
    <definedName name="solver_rel2" localSheetId="12" hidden="1">1</definedName>
    <definedName name="solver_rel2" localSheetId="11" hidden="1">1</definedName>
    <definedName name="solver_rel3" localSheetId="18" hidden="1">3</definedName>
    <definedName name="solver_rel3" localSheetId="10" hidden="1">3</definedName>
    <definedName name="solver_rel3" localSheetId="9" hidden="1">3</definedName>
    <definedName name="solver_rel3" localSheetId="8" hidden="1">3</definedName>
    <definedName name="solver_rel3" localSheetId="5" hidden="1">2</definedName>
    <definedName name="solver_rel3" localSheetId="13" hidden="1">2</definedName>
    <definedName name="solver_rel3" localSheetId="12" hidden="1">3</definedName>
    <definedName name="solver_rel3" localSheetId="11" hidden="1">3</definedName>
    <definedName name="solver_rel4" localSheetId="18" hidden="1">2</definedName>
    <definedName name="solver_rel4" localSheetId="10" hidden="1">2</definedName>
    <definedName name="solver_rel4" localSheetId="9" hidden="1">2</definedName>
    <definedName name="solver_rel4" localSheetId="8" hidden="1">2</definedName>
    <definedName name="solver_rel4" localSheetId="5" hidden="1">2</definedName>
    <definedName name="solver_rel4" localSheetId="12" hidden="1">2</definedName>
    <definedName name="solver_rel4" localSheetId="11" hidden="1">2</definedName>
    <definedName name="solver_rel5" localSheetId="11" hidden="1">2</definedName>
    <definedName name="solver_rhs1" localSheetId="18" hidden="1">'Maximum Diversified Portfolio'!$F$29</definedName>
    <definedName name="solver_rhs1" localSheetId="10" hidden="1">'Optimisation Entropie &lt;'!$F$29</definedName>
    <definedName name="solver_rhs1" localSheetId="9" hidden="1">'Optimisation Entropie &gt;'!$G$28</definedName>
    <definedName name="solver_rhs1" localSheetId="8" hidden="1">'Optimisation L&amp;W'!$G$36</definedName>
    <definedName name="solver_rhs1" localSheetId="5" hidden="1">1</definedName>
    <definedName name="solver_rhs1" localSheetId="13" hidden="1">Shannon!$F$25</definedName>
    <definedName name="solver_rhs1" localSheetId="12" hidden="1">'Terme de pénalité 0,2'!$G$26</definedName>
    <definedName name="solver_rhs1" localSheetId="11" hidden="1">'Terme de pénalité Gamma 0,8'!$G$26</definedName>
    <definedName name="solver_rhs2" localSheetId="18" hidden="1">1</definedName>
    <definedName name="solver_rhs2" localSheetId="10" hidden="1">'Optimisation Entropie &lt;'!$Q$4</definedName>
    <definedName name="solver_rhs2" localSheetId="9" hidden="1">1</definedName>
    <definedName name="solver_rhs2" localSheetId="8" hidden="1">1</definedName>
    <definedName name="solver_rhs2" localSheetId="5" hidden="1">0</definedName>
    <definedName name="solver_rhs2" localSheetId="13" hidden="1">0</definedName>
    <definedName name="solver_rhs2" localSheetId="12" hidden="1">1</definedName>
    <definedName name="solver_rhs2" localSheetId="11" hidden="1">1</definedName>
    <definedName name="solver_rhs3" localSheetId="18" hidden="1">0</definedName>
    <definedName name="solver_rhs3" localSheetId="10" hidden="1">0</definedName>
    <definedName name="solver_rhs3" localSheetId="9" hidden="1">'Optimisation Entropie &gt;'!$R$4</definedName>
    <definedName name="solver_rhs3" localSheetId="8" hidden="1">0</definedName>
    <definedName name="solver_rhs3" localSheetId="5" hidden="1">1</definedName>
    <definedName name="solver_rhs3" localSheetId="13" hidden="1">1</definedName>
    <definedName name="solver_rhs3" localSheetId="12" hidden="1">0</definedName>
    <definedName name="solver_rhs3" localSheetId="11" hidden="1">0</definedName>
    <definedName name="solver_rhs4" localSheetId="18" hidden="1">1</definedName>
    <definedName name="solver_rhs4" localSheetId="10" hidden="1">1</definedName>
    <definedName name="solver_rhs4" localSheetId="9" hidden="1">1</definedName>
    <definedName name="solver_rhs4" localSheetId="8" hidden="1">1</definedName>
    <definedName name="solver_rhs4" localSheetId="5" hidden="1">1</definedName>
    <definedName name="solver_rhs4" localSheetId="12" hidden="1">1</definedName>
    <definedName name="solver_rhs4" localSheetId="11" hidden="1">1</definedName>
    <definedName name="solver_rhs5" localSheetId="11" hidden="1">1</definedName>
    <definedName name="solver_rlx" localSheetId="18" hidden="1">2</definedName>
    <definedName name="solver_rlx" localSheetId="10" hidden="1">2</definedName>
    <definedName name="solver_rlx" localSheetId="9" hidden="1">2</definedName>
    <definedName name="solver_rlx" localSheetId="8" hidden="1">2</definedName>
    <definedName name="solver_rlx" localSheetId="5" hidden="1">2</definedName>
    <definedName name="solver_rlx" localSheetId="13" hidden="1">2</definedName>
    <definedName name="solver_rlx" localSheetId="12" hidden="1">2</definedName>
    <definedName name="solver_rlx" localSheetId="11" hidden="1">2</definedName>
    <definedName name="solver_rsd" localSheetId="18" hidden="1">0</definedName>
    <definedName name="solver_rsd" localSheetId="10" hidden="1">0</definedName>
    <definedName name="solver_rsd" localSheetId="9" hidden="1">0</definedName>
    <definedName name="solver_rsd" localSheetId="8" hidden="1">0</definedName>
    <definedName name="solver_rsd" localSheetId="5" hidden="1">0</definedName>
    <definedName name="solver_rsd" localSheetId="13" hidden="1">0</definedName>
    <definedName name="solver_rsd" localSheetId="12" hidden="1">0</definedName>
    <definedName name="solver_rsd" localSheetId="11" hidden="1">0</definedName>
    <definedName name="solver_scl" localSheetId="18" hidden="1">2</definedName>
    <definedName name="solver_scl" localSheetId="10" hidden="1">2</definedName>
    <definedName name="solver_scl" localSheetId="9" hidden="1">2</definedName>
    <definedName name="solver_scl" localSheetId="8" hidden="1">2</definedName>
    <definedName name="solver_scl" localSheetId="5" hidden="1">2</definedName>
    <definedName name="solver_scl" localSheetId="13" hidden="1">1</definedName>
    <definedName name="solver_scl" localSheetId="12" hidden="1">1</definedName>
    <definedName name="solver_scl" localSheetId="11" hidden="1">1</definedName>
    <definedName name="solver_sho" localSheetId="18" hidden="1">2</definedName>
    <definedName name="solver_sho" localSheetId="10" hidden="1">2</definedName>
    <definedName name="solver_sho" localSheetId="9" hidden="1">2</definedName>
    <definedName name="solver_sho" localSheetId="8" hidden="1">2</definedName>
    <definedName name="solver_sho" localSheetId="5" hidden="1">2</definedName>
    <definedName name="solver_sho" localSheetId="13" hidden="1">2</definedName>
    <definedName name="solver_sho" localSheetId="12" hidden="1">2</definedName>
    <definedName name="solver_sho" localSheetId="11" hidden="1">2</definedName>
    <definedName name="solver_ssz" localSheetId="18" hidden="1">100</definedName>
    <definedName name="solver_ssz" localSheetId="10" hidden="1">100</definedName>
    <definedName name="solver_ssz" localSheetId="9" hidden="1">100</definedName>
    <definedName name="solver_ssz" localSheetId="8" hidden="1">100</definedName>
    <definedName name="solver_ssz" localSheetId="5" hidden="1">100</definedName>
    <definedName name="solver_ssz" localSheetId="13" hidden="1">100</definedName>
    <definedName name="solver_ssz" localSheetId="12" hidden="1">100</definedName>
    <definedName name="solver_ssz" localSheetId="11" hidden="1">100</definedName>
    <definedName name="solver_tim" localSheetId="18" hidden="1">2147483647</definedName>
    <definedName name="solver_tim" localSheetId="10" hidden="1">2147483647</definedName>
    <definedName name="solver_tim" localSheetId="9" hidden="1">2147483647</definedName>
    <definedName name="solver_tim" localSheetId="8" hidden="1">2147483647</definedName>
    <definedName name="solver_tim" localSheetId="5" hidden="1">2147483647</definedName>
    <definedName name="solver_tim" localSheetId="13" hidden="1">2147483647</definedName>
    <definedName name="solver_tim" localSheetId="12" hidden="1">2147483647</definedName>
    <definedName name="solver_tim" localSheetId="11" hidden="1">2147483647</definedName>
    <definedName name="solver_tol" localSheetId="18" hidden="1">0.01</definedName>
    <definedName name="solver_tol" localSheetId="10" hidden="1">0.01</definedName>
    <definedName name="solver_tol" localSheetId="9" hidden="1">0.01</definedName>
    <definedName name="solver_tol" localSheetId="8" hidden="1">0.01</definedName>
    <definedName name="solver_tol" localSheetId="5" hidden="1">0.01</definedName>
    <definedName name="solver_tol" localSheetId="13" hidden="1">0.01</definedName>
    <definedName name="solver_tol" localSheetId="12" hidden="1">0.01</definedName>
    <definedName name="solver_tol" localSheetId="11" hidden="1">0.01</definedName>
    <definedName name="solver_typ" localSheetId="18" hidden="1">1</definedName>
    <definedName name="solver_typ" localSheetId="10" hidden="1">2</definedName>
    <definedName name="solver_typ" localSheetId="9" hidden="1">2</definedName>
    <definedName name="solver_typ" localSheetId="8" hidden="1">2</definedName>
    <definedName name="solver_typ" localSheetId="5" hidden="1">2</definedName>
    <definedName name="solver_typ" localSheetId="13" hidden="1">1</definedName>
    <definedName name="solver_typ" localSheetId="12" hidden="1">2</definedName>
    <definedName name="solver_typ" localSheetId="11" hidden="1">2</definedName>
    <definedName name="solver_val" localSheetId="18" hidden="1">0</definedName>
    <definedName name="solver_val" localSheetId="10" hidden="1">0</definedName>
    <definedName name="solver_val" localSheetId="9" hidden="1">0</definedName>
    <definedName name="solver_val" localSheetId="8" hidden="1">0</definedName>
    <definedName name="solver_val" localSheetId="5" hidden="1">0</definedName>
    <definedName name="solver_val" localSheetId="13" hidden="1">0</definedName>
    <definedName name="solver_val" localSheetId="12" hidden="1">0</definedName>
    <definedName name="solver_val" localSheetId="11" hidden="1">0</definedName>
    <definedName name="solver_ver" localSheetId="18" hidden="1">3</definedName>
    <definedName name="solver_ver" localSheetId="10" hidden="1">3</definedName>
    <definedName name="solver_ver" localSheetId="9" hidden="1">3</definedName>
    <definedName name="solver_ver" localSheetId="8" hidden="1">3</definedName>
    <definedName name="solver_ver" localSheetId="5" hidden="1">3</definedName>
    <definedName name="solver_ver" localSheetId="13" hidden="1">3</definedName>
    <definedName name="solver_ver" localSheetId="12" hidden="1">3</definedName>
    <definedName name="solver_ver" localSheetId="11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4" i="24" l="1"/>
  <c r="F154" i="24"/>
  <c r="G154" i="24"/>
  <c r="H154" i="24"/>
  <c r="I154" i="24"/>
  <c r="J154" i="24"/>
  <c r="K154" i="24"/>
  <c r="L154" i="24"/>
  <c r="M154" i="24"/>
  <c r="D154" i="24"/>
  <c r="D35" i="24" l="1"/>
  <c r="E35" i="24"/>
  <c r="F35" i="24"/>
  <c r="G35" i="24"/>
  <c r="H35" i="24"/>
  <c r="I35" i="24"/>
  <c r="J35" i="24"/>
  <c r="K35" i="24"/>
  <c r="L35" i="24"/>
  <c r="M35" i="24"/>
  <c r="E35" i="23"/>
  <c r="F35" i="23"/>
  <c r="G35" i="23"/>
  <c r="H35" i="23"/>
  <c r="I35" i="23"/>
  <c r="J35" i="23"/>
  <c r="K35" i="23"/>
  <c r="L35" i="23"/>
  <c r="M35" i="23"/>
  <c r="D35" i="23"/>
  <c r="E152" i="24" l="1"/>
  <c r="E153" i="24" s="1"/>
  <c r="F152" i="24"/>
  <c r="F153" i="24" s="1"/>
  <c r="G152" i="24"/>
  <c r="G153" i="24" s="1"/>
  <c r="H152" i="24"/>
  <c r="H153" i="24" s="1"/>
  <c r="I152" i="24"/>
  <c r="I153" i="24" s="1"/>
  <c r="J152" i="24"/>
  <c r="J153" i="24" s="1"/>
  <c r="K152" i="24"/>
  <c r="K153" i="24" s="1"/>
  <c r="L152" i="24"/>
  <c r="L153" i="24" s="1"/>
  <c r="M152" i="24"/>
  <c r="M153" i="24" s="1"/>
  <c r="D152" i="24"/>
  <c r="D153" i="24" s="1"/>
  <c r="M24" i="24" l="1"/>
  <c r="L24" i="24"/>
  <c r="K24" i="24"/>
  <c r="J24" i="24"/>
  <c r="I24" i="24"/>
  <c r="H24" i="24"/>
  <c r="G24" i="24"/>
  <c r="F24" i="24"/>
  <c r="E24" i="24"/>
  <c r="D24" i="24"/>
  <c r="M23" i="24"/>
  <c r="L23" i="24"/>
  <c r="K23" i="24"/>
  <c r="J23" i="24"/>
  <c r="I23" i="24"/>
  <c r="H23" i="24"/>
  <c r="G23" i="24"/>
  <c r="F23" i="24"/>
  <c r="E23" i="24"/>
  <c r="D23" i="24"/>
  <c r="M21" i="24"/>
  <c r="L21" i="24"/>
  <c r="K21" i="24"/>
  <c r="J21" i="24"/>
  <c r="I21" i="24"/>
  <c r="H21" i="24"/>
  <c r="G21" i="24"/>
  <c r="F21" i="24"/>
  <c r="E21" i="24"/>
  <c r="D21" i="24"/>
  <c r="P5" i="24"/>
  <c r="N152" i="23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43" i="8"/>
  <c r="N44" i="8"/>
  <c r="N45" i="8"/>
  <c r="N46" i="8"/>
  <c r="N47" i="8"/>
  <c r="N48" i="8"/>
  <c r="N49" i="8"/>
  <c r="N42" i="8"/>
  <c r="D26" i="24" l="1"/>
  <c r="C35" i="24" s="1"/>
  <c r="D25" i="24"/>
  <c r="D29" i="24" s="1"/>
  <c r="D27" i="24"/>
  <c r="D21" i="23"/>
  <c r="E21" i="23"/>
  <c r="F21" i="23"/>
  <c r="G21" i="23"/>
  <c r="H21" i="23"/>
  <c r="I21" i="23"/>
  <c r="J21" i="23"/>
  <c r="K21" i="23"/>
  <c r="L21" i="23"/>
  <c r="M21" i="23"/>
  <c r="D24" i="23"/>
  <c r="E24" i="23"/>
  <c r="F24" i="23"/>
  <c r="G24" i="23"/>
  <c r="H24" i="23"/>
  <c r="I24" i="23"/>
  <c r="J24" i="23"/>
  <c r="K24" i="23"/>
  <c r="L24" i="23"/>
  <c r="M24" i="23"/>
  <c r="E152" i="23"/>
  <c r="E154" i="23" s="1"/>
  <c r="F152" i="23"/>
  <c r="F154" i="23" s="1"/>
  <c r="G152" i="23"/>
  <c r="G154" i="23" s="1"/>
  <c r="H152" i="23"/>
  <c r="H154" i="23" s="1"/>
  <c r="I152" i="23"/>
  <c r="I154" i="23" s="1"/>
  <c r="J152" i="23"/>
  <c r="J154" i="23" s="1"/>
  <c r="K152" i="23"/>
  <c r="K154" i="23" s="1"/>
  <c r="L152" i="23"/>
  <c r="L154" i="23" s="1"/>
  <c r="M152" i="23"/>
  <c r="M154" i="23" s="1"/>
  <c r="D152" i="23"/>
  <c r="D154" i="23" s="1"/>
  <c r="D23" i="23"/>
  <c r="E23" i="23"/>
  <c r="F23" i="23"/>
  <c r="G23" i="23"/>
  <c r="H23" i="23"/>
  <c r="I23" i="23"/>
  <c r="J23" i="23"/>
  <c r="K23" i="23"/>
  <c r="L23" i="23"/>
  <c r="M23" i="23"/>
  <c r="P5" i="23"/>
  <c r="M37" i="21"/>
  <c r="M38" i="21"/>
  <c r="C127" i="6"/>
  <c r="B127" i="6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99" i="9"/>
  <c r="R100" i="9"/>
  <c r="R101" i="9"/>
  <c r="R102" i="9"/>
  <c r="R103" i="9"/>
  <c r="R104" i="9"/>
  <c r="R105" i="9"/>
  <c r="R106" i="9"/>
  <c r="R107" i="9"/>
  <c r="R108" i="9"/>
  <c r="R109" i="9"/>
  <c r="R110" i="9"/>
  <c r="R111" i="9"/>
  <c r="R112" i="9"/>
  <c r="R113" i="9"/>
  <c r="R114" i="9"/>
  <c r="R115" i="9"/>
  <c r="R116" i="9"/>
  <c r="R117" i="9"/>
  <c r="R118" i="9"/>
  <c r="R119" i="9"/>
  <c r="R120" i="9"/>
  <c r="R121" i="9"/>
  <c r="R122" i="9"/>
  <c r="R123" i="9"/>
  <c r="R124" i="9"/>
  <c r="R125" i="9"/>
  <c r="R126" i="9"/>
  <c r="R127" i="9"/>
  <c r="R128" i="9"/>
  <c r="R129" i="9"/>
  <c r="R130" i="9"/>
  <c r="R131" i="9"/>
  <c r="R132" i="9"/>
  <c r="R133" i="9"/>
  <c r="R134" i="9"/>
  <c r="R135" i="9"/>
  <c r="R136" i="9"/>
  <c r="R137" i="9"/>
  <c r="R138" i="9"/>
  <c r="R139" i="9"/>
  <c r="R140" i="9"/>
  <c r="R141" i="9"/>
  <c r="R142" i="9"/>
  <c r="R143" i="9"/>
  <c r="R144" i="9"/>
  <c r="R145" i="9"/>
  <c r="R146" i="9"/>
  <c r="R147" i="9"/>
  <c r="R148" i="9"/>
  <c r="R149" i="9"/>
  <c r="R150" i="9"/>
  <c r="R151" i="9"/>
  <c r="R152" i="9"/>
  <c r="R153" i="9"/>
  <c r="R154" i="9"/>
  <c r="R155" i="9"/>
  <c r="R156" i="9"/>
  <c r="R45" i="9"/>
  <c r="Q115" i="16"/>
  <c r="Q40" i="16"/>
  <c r="Q41" i="16"/>
  <c r="Q42" i="16"/>
  <c r="Q43" i="16"/>
  <c r="Q44" i="16"/>
  <c r="Q45" i="16"/>
  <c r="Q46" i="16"/>
  <c r="Q47" i="16"/>
  <c r="Q48" i="16"/>
  <c r="Q49" i="16"/>
  <c r="Q50" i="16"/>
  <c r="Q51" i="16"/>
  <c r="Q52" i="16"/>
  <c r="Q53" i="16"/>
  <c r="Q54" i="16"/>
  <c r="Q55" i="16"/>
  <c r="Q56" i="16"/>
  <c r="Q57" i="16"/>
  <c r="Q58" i="16"/>
  <c r="Q59" i="16"/>
  <c r="Q60" i="16"/>
  <c r="Q61" i="16"/>
  <c r="Q62" i="16"/>
  <c r="Q63" i="16"/>
  <c r="Q64" i="16"/>
  <c r="Q65" i="16"/>
  <c r="Q66" i="16"/>
  <c r="Q67" i="16"/>
  <c r="Q68" i="16"/>
  <c r="Q69" i="16"/>
  <c r="Q70" i="16"/>
  <c r="Q71" i="16"/>
  <c r="Q72" i="16"/>
  <c r="Q73" i="16"/>
  <c r="Q74" i="16"/>
  <c r="Q75" i="16"/>
  <c r="Q76" i="16"/>
  <c r="Q77" i="16"/>
  <c r="Q78" i="16"/>
  <c r="Q79" i="16"/>
  <c r="Q80" i="16"/>
  <c r="Q81" i="16"/>
  <c r="Q82" i="16"/>
  <c r="Q83" i="16"/>
  <c r="Q84" i="16"/>
  <c r="Q85" i="16"/>
  <c r="Q86" i="16"/>
  <c r="Q87" i="16"/>
  <c r="Q88" i="16"/>
  <c r="Q89" i="16"/>
  <c r="Q90" i="16"/>
  <c r="Q91" i="16"/>
  <c r="Q92" i="16"/>
  <c r="Q93" i="16"/>
  <c r="Q94" i="16"/>
  <c r="Q95" i="16"/>
  <c r="Q96" i="16"/>
  <c r="Q97" i="16"/>
  <c r="Q98" i="16"/>
  <c r="Q99" i="16"/>
  <c r="Q100" i="16"/>
  <c r="Q101" i="16"/>
  <c r="Q102" i="16"/>
  <c r="Q103" i="16"/>
  <c r="Q104" i="16"/>
  <c r="Q105" i="16"/>
  <c r="Q106" i="16"/>
  <c r="Q107" i="16"/>
  <c r="Q108" i="16"/>
  <c r="Q109" i="16"/>
  <c r="Q110" i="16"/>
  <c r="Q111" i="16"/>
  <c r="Q112" i="16"/>
  <c r="Q113" i="16"/>
  <c r="Q114" i="16"/>
  <c r="Q39" i="16"/>
  <c r="Q38" i="17"/>
  <c r="Q39" i="17"/>
  <c r="Q40" i="17"/>
  <c r="Q41" i="17"/>
  <c r="Q42" i="17"/>
  <c r="Q43" i="17"/>
  <c r="Q44" i="17"/>
  <c r="Q45" i="17"/>
  <c r="Q46" i="17"/>
  <c r="Q47" i="17"/>
  <c r="Q48" i="17"/>
  <c r="Q49" i="17"/>
  <c r="Q50" i="17"/>
  <c r="Q51" i="17"/>
  <c r="Q52" i="17"/>
  <c r="Q53" i="17"/>
  <c r="Q54" i="17"/>
  <c r="Q55" i="17"/>
  <c r="Q56" i="17"/>
  <c r="Q57" i="17"/>
  <c r="Q58" i="17"/>
  <c r="Q59" i="17"/>
  <c r="Q60" i="17"/>
  <c r="Q61" i="17"/>
  <c r="Q62" i="17"/>
  <c r="Q63" i="17"/>
  <c r="Q64" i="17"/>
  <c r="Q65" i="17"/>
  <c r="Q66" i="17"/>
  <c r="Q67" i="17"/>
  <c r="Q68" i="17"/>
  <c r="Q69" i="17"/>
  <c r="Q70" i="17"/>
  <c r="Q71" i="17"/>
  <c r="Q72" i="17"/>
  <c r="Q73" i="17"/>
  <c r="Q74" i="17"/>
  <c r="Q75" i="17"/>
  <c r="Q76" i="17"/>
  <c r="Q77" i="17"/>
  <c r="Q78" i="17"/>
  <c r="Q79" i="17"/>
  <c r="Q80" i="17"/>
  <c r="Q81" i="17"/>
  <c r="Q82" i="17"/>
  <c r="Q83" i="17"/>
  <c r="Q84" i="17"/>
  <c r="Q85" i="17"/>
  <c r="Q86" i="17"/>
  <c r="Q87" i="17"/>
  <c r="Q88" i="17"/>
  <c r="Q89" i="17"/>
  <c r="Q90" i="17"/>
  <c r="Q91" i="17"/>
  <c r="Q92" i="17"/>
  <c r="Q93" i="17"/>
  <c r="Q94" i="17"/>
  <c r="Q95" i="17"/>
  <c r="Q96" i="17"/>
  <c r="Q97" i="17"/>
  <c r="Q98" i="17"/>
  <c r="Q99" i="17"/>
  <c r="Q100" i="17"/>
  <c r="Q101" i="17"/>
  <c r="Q102" i="17"/>
  <c r="Q103" i="17"/>
  <c r="Q104" i="17"/>
  <c r="Q105" i="17"/>
  <c r="Q106" i="17"/>
  <c r="Q107" i="17"/>
  <c r="Q108" i="17"/>
  <c r="Q109" i="17"/>
  <c r="Q110" i="17"/>
  <c r="Q111" i="17"/>
  <c r="Q112" i="17"/>
  <c r="Q113" i="17"/>
  <c r="Q114" i="17"/>
  <c r="Q115" i="17"/>
  <c r="Q116" i="17"/>
  <c r="Q117" i="17"/>
  <c r="Q118" i="17"/>
  <c r="Q119" i="17"/>
  <c r="Q120" i="17"/>
  <c r="Q121" i="17"/>
  <c r="Q122" i="17"/>
  <c r="Q123" i="17"/>
  <c r="Q124" i="17"/>
  <c r="Q125" i="17"/>
  <c r="Q126" i="17"/>
  <c r="Q127" i="17"/>
  <c r="R40" i="20"/>
  <c r="R41" i="20"/>
  <c r="R42" i="20"/>
  <c r="R43" i="20"/>
  <c r="R44" i="20"/>
  <c r="R45" i="20"/>
  <c r="R46" i="20"/>
  <c r="R47" i="20"/>
  <c r="R48" i="20"/>
  <c r="R49" i="20"/>
  <c r="R50" i="20"/>
  <c r="R51" i="20"/>
  <c r="R52" i="20"/>
  <c r="R53" i="20"/>
  <c r="R54" i="20"/>
  <c r="R55" i="20"/>
  <c r="R56" i="20"/>
  <c r="R57" i="20"/>
  <c r="R58" i="20"/>
  <c r="R59" i="20"/>
  <c r="R60" i="20"/>
  <c r="R61" i="20"/>
  <c r="R62" i="20"/>
  <c r="R63" i="20"/>
  <c r="R64" i="20"/>
  <c r="R65" i="20"/>
  <c r="R66" i="20"/>
  <c r="R67" i="20"/>
  <c r="R68" i="20"/>
  <c r="R69" i="20"/>
  <c r="R70" i="20"/>
  <c r="R71" i="20"/>
  <c r="R72" i="20"/>
  <c r="R73" i="20"/>
  <c r="R74" i="20"/>
  <c r="R75" i="20"/>
  <c r="R76" i="20"/>
  <c r="R77" i="20"/>
  <c r="R78" i="20"/>
  <c r="R79" i="20"/>
  <c r="R80" i="20"/>
  <c r="R81" i="20"/>
  <c r="R82" i="20"/>
  <c r="R83" i="20"/>
  <c r="R84" i="20"/>
  <c r="R85" i="20"/>
  <c r="R86" i="20"/>
  <c r="R87" i="20"/>
  <c r="R88" i="20"/>
  <c r="R89" i="20"/>
  <c r="R90" i="20"/>
  <c r="R91" i="20"/>
  <c r="R92" i="20"/>
  <c r="R93" i="20"/>
  <c r="R94" i="20"/>
  <c r="R95" i="20"/>
  <c r="R96" i="20"/>
  <c r="R97" i="20"/>
  <c r="R98" i="20"/>
  <c r="R99" i="20"/>
  <c r="R100" i="20"/>
  <c r="R101" i="20"/>
  <c r="R102" i="20"/>
  <c r="R103" i="20"/>
  <c r="R104" i="20"/>
  <c r="R105" i="20"/>
  <c r="R106" i="20"/>
  <c r="R107" i="20"/>
  <c r="R108" i="20"/>
  <c r="R109" i="20"/>
  <c r="R110" i="20"/>
  <c r="R111" i="20"/>
  <c r="R112" i="20"/>
  <c r="R113" i="20"/>
  <c r="R114" i="20"/>
  <c r="R115" i="20"/>
  <c r="R116" i="20"/>
  <c r="R117" i="20"/>
  <c r="R118" i="20"/>
  <c r="R119" i="20"/>
  <c r="R120" i="20"/>
  <c r="R121" i="20"/>
  <c r="R122" i="20"/>
  <c r="R123" i="20"/>
  <c r="R124" i="20"/>
  <c r="R125" i="20"/>
  <c r="R126" i="20"/>
  <c r="R127" i="20"/>
  <c r="R128" i="20"/>
  <c r="R129" i="20"/>
  <c r="R130" i="20"/>
  <c r="R131" i="20"/>
  <c r="R132" i="20"/>
  <c r="R133" i="20"/>
  <c r="R134" i="20"/>
  <c r="R135" i="20"/>
  <c r="R136" i="20"/>
  <c r="R137" i="20"/>
  <c r="R138" i="20"/>
  <c r="R139" i="20"/>
  <c r="R140" i="20"/>
  <c r="R141" i="20"/>
  <c r="R142" i="20"/>
  <c r="R143" i="20"/>
  <c r="R144" i="20"/>
  <c r="R145" i="20"/>
  <c r="R146" i="20"/>
  <c r="R147" i="20"/>
  <c r="R148" i="20"/>
  <c r="R149" i="20"/>
  <c r="R150" i="20"/>
  <c r="R39" i="20"/>
  <c r="P49" i="21"/>
  <c r="Q49" i="21" s="1"/>
  <c r="P53" i="21"/>
  <c r="Q53" i="21" s="1"/>
  <c r="P65" i="21"/>
  <c r="Q65" i="21" s="1"/>
  <c r="P69" i="21"/>
  <c r="Q69" i="21" s="1"/>
  <c r="P72" i="21"/>
  <c r="P77" i="21"/>
  <c r="Q77" i="21" s="1"/>
  <c r="P81" i="21"/>
  <c r="Q81" i="21" s="1"/>
  <c r="P93" i="21"/>
  <c r="Q93" i="21" s="1"/>
  <c r="P97" i="21"/>
  <c r="Q97" i="21" s="1"/>
  <c r="P109" i="21"/>
  <c r="Q109" i="21" s="1"/>
  <c r="P113" i="21"/>
  <c r="Q113" i="21" s="1"/>
  <c r="P125" i="21"/>
  <c r="Q125" i="21" s="1"/>
  <c r="P129" i="21"/>
  <c r="Q129" i="21" s="1"/>
  <c r="P141" i="21"/>
  <c r="Q141" i="21" s="1"/>
  <c r="P145" i="21"/>
  <c r="Q145" i="21" s="1"/>
  <c r="T113" i="21"/>
  <c r="U113" i="21"/>
  <c r="V113" i="21"/>
  <c r="W113" i="21"/>
  <c r="X113" i="21"/>
  <c r="Y113" i="21"/>
  <c r="Z113" i="21"/>
  <c r="AA113" i="21"/>
  <c r="AB113" i="21"/>
  <c r="AC113" i="21"/>
  <c r="T114" i="21"/>
  <c r="P147" i="21" s="1"/>
  <c r="U114" i="21"/>
  <c r="V114" i="21"/>
  <c r="W114" i="21"/>
  <c r="X114" i="21"/>
  <c r="Y114" i="21"/>
  <c r="Z114" i="21"/>
  <c r="AA114" i="21"/>
  <c r="AB114" i="21"/>
  <c r="AC114" i="21"/>
  <c r="T115" i="21"/>
  <c r="U115" i="21"/>
  <c r="V115" i="21"/>
  <c r="W115" i="21"/>
  <c r="X115" i="21"/>
  <c r="Y115" i="21"/>
  <c r="Z115" i="21"/>
  <c r="AA115" i="21"/>
  <c r="AB115" i="21"/>
  <c r="AC115" i="21"/>
  <c r="T116" i="21"/>
  <c r="U116" i="21"/>
  <c r="V116" i="21"/>
  <c r="P149" i="21" s="1"/>
  <c r="Q149" i="21" s="1"/>
  <c r="W116" i="21"/>
  <c r="X116" i="21"/>
  <c r="Y116" i="21"/>
  <c r="Z116" i="21"/>
  <c r="AA116" i="21"/>
  <c r="AB116" i="21"/>
  <c r="AC116" i="21"/>
  <c r="T117" i="21"/>
  <c r="U117" i="21"/>
  <c r="V117" i="21"/>
  <c r="W117" i="21"/>
  <c r="X117" i="21"/>
  <c r="Y117" i="21"/>
  <c r="Z117" i="21"/>
  <c r="AA117" i="21"/>
  <c r="AB117" i="21"/>
  <c r="AC117" i="21"/>
  <c r="T118" i="21"/>
  <c r="P151" i="21" s="1"/>
  <c r="U118" i="21"/>
  <c r="V118" i="21"/>
  <c r="W118" i="21"/>
  <c r="X118" i="21"/>
  <c r="Y118" i="21"/>
  <c r="Z118" i="21"/>
  <c r="AA118" i="21"/>
  <c r="AB118" i="21"/>
  <c r="AC118" i="21"/>
  <c r="T9" i="21"/>
  <c r="P41" i="21" s="1"/>
  <c r="Q41" i="21" s="1"/>
  <c r="U9" i="21"/>
  <c r="V9" i="21"/>
  <c r="W9" i="21"/>
  <c r="X9" i="21"/>
  <c r="Y9" i="21"/>
  <c r="Z9" i="21"/>
  <c r="AA9" i="21"/>
  <c r="AB9" i="21"/>
  <c r="AC9" i="21"/>
  <c r="T10" i="21"/>
  <c r="P42" i="21" s="1"/>
  <c r="U10" i="21"/>
  <c r="V10" i="21"/>
  <c r="W10" i="21"/>
  <c r="X10" i="21"/>
  <c r="Y10" i="21"/>
  <c r="Z10" i="21"/>
  <c r="AA10" i="21"/>
  <c r="AB10" i="21"/>
  <c r="AC10" i="21"/>
  <c r="T11" i="21"/>
  <c r="U11" i="21"/>
  <c r="V11" i="21"/>
  <c r="W11" i="21"/>
  <c r="X11" i="21"/>
  <c r="Y11" i="21"/>
  <c r="Z11" i="21"/>
  <c r="AA11" i="21"/>
  <c r="AB11" i="21"/>
  <c r="AC11" i="21"/>
  <c r="T12" i="21"/>
  <c r="P44" i="21" s="1"/>
  <c r="U12" i="21"/>
  <c r="V12" i="21"/>
  <c r="W12" i="21"/>
  <c r="X12" i="21"/>
  <c r="Y12" i="21"/>
  <c r="Z12" i="21"/>
  <c r="AA12" i="21"/>
  <c r="AB12" i="21"/>
  <c r="AC12" i="21"/>
  <c r="T13" i="21"/>
  <c r="P45" i="21" s="1"/>
  <c r="Q45" i="21" s="1"/>
  <c r="U13" i="21"/>
  <c r="V13" i="21"/>
  <c r="W13" i="21"/>
  <c r="X13" i="21"/>
  <c r="Y13" i="21"/>
  <c r="Z13" i="21"/>
  <c r="AA13" i="21"/>
  <c r="AB13" i="21"/>
  <c r="AC13" i="21"/>
  <c r="T14" i="21"/>
  <c r="P46" i="21" s="1"/>
  <c r="U14" i="21"/>
  <c r="V14" i="21"/>
  <c r="W14" i="21"/>
  <c r="X14" i="21"/>
  <c r="Y14" i="21"/>
  <c r="Z14" i="21"/>
  <c r="AA14" i="21"/>
  <c r="AB14" i="21"/>
  <c r="AC14" i="21"/>
  <c r="T15" i="21"/>
  <c r="U15" i="21"/>
  <c r="V15" i="21"/>
  <c r="W15" i="21"/>
  <c r="X15" i="21"/>
  <c r="Y15" i="21"/>
  <c r="Z15" i="21"/>
  <c r="AA15" i="21"/>
  <c r="AB15" i="21"/>
  <c r="AC15" i="21"/>
  <c r="T16" i="21"/>
  <c r="P48" i="21" s="1"/>
  <c r="U16" i="21"/>
  <c r="V16" i="21"/>
  <c r="W16" i="21"/>
  <c r="X16" i="21"/>
  <c r="Y16" i="21"/>
  <c r="Z16" i="21"/>
  <c r="AA16" i="21"/>
  <c r="AB16" i="21"/>
  <c r="AC16" i="21"/>
  <c r="T17" i="21"/>
  <c r="U17" i="21"/>
  <c r="V17" i="21"/>
  <c r="W17" i="21"/>
  <c r="X17" i="21"/>
  <c r="Y17" i="21"/>
  <c r="Z17" i="21"/>
  <c r="AA17" i="21"/>
  <c r="AB17" i="21"/>
  <c r="AC17" i="21"/>
  <c r="T18" i="21"/>
  <c r="P50" i="21" s="1"/>
  <c r="U18" i="21"/>
  <c r="V18" i="21"/>
  <c r="W18" i="21"/>
  <c r="X18" i="21"/>
  <c r="Y18" i="21"/>
  <c r="Z18" i="21"/>
  <c r="AA18" i="21"/>
  <c r="AB18" i="21"/>
  <c r="AC18" i="21"/>
  <c r="T19" i="21"/>
  <c r="U19" i="21"/>
  <c r="V19" i="21"/>
  <c r="W19" i="21"/>
  <c r="X19" i="21"/>
  <c r="Y19" i="21"/>
  <c r="Z19" i="21"/>
  <c r="AA19" i="21"/>
  <c r="AB19" i="21"/>
  <c r="AC19" i="21"/>
  <c r="T20" i="21"/>
  <c r="P52" i="21" s="1"/>
  <c r="U20" i="21"/>
  <c r="V20" i="21"/>
  <c r="W20" i="21"/>
  <c r="X20" i="21"/>
  <c r="Y20" i="21"/>
  <c r="Z20" i="21"/>
  <c r="AA20" i="21"/>
  <c r="AB20" i="21"/>
  <c r="AC20" i="21"/>
  <c r="T21" i="21"/>
  <c r="U21" i="21"/>
  <c r="V21" i="21"/>
  <c r="W21" i="21"/>
  <c r="X21" i="21"/>
  <c r="Y21" i="21"/>
  <c r="Z21" i="21"/>
  <c r="AA21" i="21"/>
  <c r="AB21" i="21"/>
  <c r="AC21" i="21"/>
  <c r="T22" i="21"/>
  <c r="P54" i="21" s="1"/>
  <c r="U22" i="21"/>
  <c r="V22" i="21"/>
  <c r="W22" i="21"/>
  <c r="X22" i="21"/>
  <c r="Y22" i="21"/>
  <c r="Z22" i="21"/>
  <c r="AA22" i="21"/>
  <c r="AB22" i="21"/>
  <c r="AC22" i="21"/>
  <c r="T23" i="21"/>
  <c r="U23" i="21"/>
  <c r="V23" i="21"/>
  <c r="W23" i="21"/>
  <c r="X23" i="21"/>
  <c r="Y23" i="21"/>
  <c r="Z23" i="21"/>
  <c r="AA23" i="21"/>
  <c r="AB23" i="21"/>
  <c r="AC23" i="21"/>
  <c r="T24" i="21"/>
  <c r="P56" i="21" s="1"/>
  <c r="U24" i="21"/>
  <c r="V24" i="21"/>
  <c r="W24" i="21"/>
  <c r="X24" i="21"/>
  <c r="Y24" i="21"/>
  <c r="Z24" i="21"/>
  <c r="AA24" i="21"/>
  <c r="AB24" i="21"/>
  <c r="AC24" i="21"/>
  <c r="T25" i="21"/>
  <c r="P57" i="21" s="1"/>
  <c r="Q57" i="21" s="1"/>
  <c r="U25" i="21"/>
  <c r="V25" i="21"/>
  <c r="W25" i="21"/>
  <c r="X25" i="21"/>
  <c r="Y25" i="21"/>
  <c r="Z25" i="21"/>
  <c r="AA25" i="21"/>
  <c r="AB25" i="21"/>
  <c r="AC25" i="21"/>
  <c r="T26" i="21"/>
  <c r="P58" i="21" s="1"/>
  <c r="U26" i="21"/>
  <c r="V26" i="21"/>
  <c r="W26" i="21"/>
  <c r="X26" i="21"/>
  <c r="Y26" i="21"/>
  <c r="Z26" i="21"/>
  <c r="AA26" i="21"/>
  <c r="AB26" i="21"/>
  <c r="AC26" i="21"/>
  <c r="T27" i="21"/>
  <c r="U27" i="21"/>
  <c r="V27" i="21"/>
  <c r="W27" i="21"/>
  <c r="X27" i="21"/>
  <c r="Y27" i="21"/>
  <c r="Z27" i="21"/>
  <c r="AA27" i="21"/>
  <c r="AB27" i="21"/>
  <c r="AC27" i="21"/>
  <c r="T28" i="21"/>
  <c r="P60" i="21" s="1"/>
  <c r="U28" i="21"/>
  <c r="V28" i="21"/>
  <c r="W28" i="21"/>
  <c r="X28" i="21"/>
  <c r="Y28" i="21"/>
  <c r="Z28" i="21"/>
  <c r="AA28" i="21"/>
  <c r="AB28" i="21"/>
  <c r="AC28" i="21"/>
  <c r="T29" i="21"/>
  <c r="P61" i="21" s="1"/>
  <c r="Q61" i="21" s="1"/>
  <c r="U29" i="21"/>
  <c r="V29" i="21"/>
  <c r="W29" i="21"/>
  <c r="X29" i="21"/>
  <c r="Y29" i="21"/>
  <c r="Z29" i="21"/>
  <c r="AA29" i="21"/>
  <c r="AB29" i="21"/>
  <c r="AC29" i="21"/>
  <c r="T30" i="21"/>
  <c r="P62" i="21" s="1"/>
  <c r="U30" i="21"/>
  <c r="V30" i="21"/>
  <c r="W30" i="21"/>
  <c r="X30" i="21"/>
  <c r="Y30" i="21"/>
  <c r="Z30" i="21"/>
  <c r="AA30" i="21"/>
  <c r="AB30" i="21"/>
  <c r="AC30" i="21"/>
  <c r="T31" i="21"/>
  <c r="U31" i="21"/>
  <c r="V31" i="21"/>
  <c r="W31" i="21"/>
  <c r="X31" i="21"/>
  <c r="Y31" i="21"/>
  <c r="Z31" i="21"/>
  <c r="AA31" i="21"/>
  <c r="AB31" i="21"/>
  <c r="AC31" i="21"/>
  <c r="T32" i="21"/>
  <c r="P64" i="21" s="1"/>
  <c r="U32" i="21"/>
  <c r="V32" i="21"/>
  <c r="W32" i="21"/>
  <c r="X32" i="21"/>
  <c r="Y32" i="21"/>
  <c r="Z32" i="21"/>
  <c r="AA32" i="21"/>
  <c r="AB32" i="21"/>
  <c r="AC32" i="21"/>
  <c r="T33" i="21"/>
  <c r="U33" i="21"/>
  <c r="V33" i="21"/>
  <c r="W33" i="21"/>
  <c r="X33" i="21"/>
  <c r="Y33" i="21"/>
  <c r="Z33" i="21"/>
  <c r="AA33" i="21"/>
  <c r="AB33" i="21"/>
  <c r="AC33" i="21"/>
  <c r="T34" i="21"/>
  <c r="P66" i="21" s="1"/>
  <c r="U34" i="21"/>
  <c r="V34" i="21"/>
  <c r="W34" i="21"/>
  <c r="X34" i="21"/>
  <c r="Y34" i="21"/>
  <c r="Z34" i="21"/>
  <c r="AA34" i="21"/>
  <c r="AB34" i="21"/>
  <c r="AC34" i="21"/>
  <c r="T35" i="21"/>
  <c r="U35" i="21"/>
  <c r="V35" i="21"/>
  <c r="W35" i="21"/>
  <c r="X35" i="21"/>
  <c r="Y35" i="21"/>
  <c r="Z35" i="21"/>
  <c r="AA35" i="21"/>
  <c r="AB35" i="21"/>
  <c r="AC35" i="21"/>
  <c r="T36" i="21"/>
  <c r="P68" i="21" s="1"/>
  <c r="U36" i="21"/>
  <c r="V36" i="21"/>
  <c r="W36" i="21"/>
  <c r="X36" i="21"/>
  <c r="Y36" i="21"/>
  <c r="Z36" i="21"/>
  <c r="AA36" i="21"/>
  <c r="AB36" i="21"/>
  <c r="AC36" i="21"/>
  <c r="T37" i="21"/>
  <c r="U37" i="21"/>
  <c r="V37" i="21"/>
  <c r="W37" i="21"/>
  <c r="X37" i="21"/>
  <c r="Y37" i="21"/>
  <c r="Z37" i="21"/>
  <c r="AA37" i="21"/>
  <c r="AB37" i="21"/>
  <c r="AC37" i="21"/>
  <c r="T38" i="21"/>
  <c r="P70" i="21" s="1"/>
  <c r="U38" i="21"/>
  <c r="V38" i="21"/>
  <c r="W38" i="21"/>
  <c r="X38" i="21"/>
  <c r="Y38" i="21"/>
  <c r="Z38" i="21"/>
  <c r="AA38" i="21"/>
  <c r="AB38" i="21"/>
  <c r="AC38" i="21"/>
  <c r="T39" i="21"/>
  <c r="U39" i="21"/>
  <c r="V39" i="21"/>
  <c r="W39" i="21"/>
  <c r="X39" i="21"/>
  <c r="Y39" i="21"/>
  <c r="Z39" i="21"/>
  <c r="AA39" i="21"/>
  <c r="AB39" i="21"/>
  <c r="AC39" i="21"/>
  <c r="T40" i="21"/>
  <c r="U40" i="21"/>
  <c r="V40" i="21"/>
  <c r="P73" i="21" s="1"/>
  <c r="Q73" i="21" s="1"/>
  <c r="W40" i="21"/>
  <c r="X40" i="21"/>
  <c r="Y40" i="21"/>
  <c r="Z40" i="21"/>
  <c r="AA40" i="21"/>
  <c r="AB40" i="21"/>
  <c r="AC40" i="21"/>
  <c r="T41" i="21"/>
  <c r="U41" i="21"/>
  <c r="V41" i="21"/>
  <c r="W41" i="21"/>
  <c r="X41" i="21"/>
  <c r="Y41" i="21"/>
  <c r="Z41" i="21"/>
  <c r="AA41" i="21"/>
  <c r="AB41" i="21"/>
  <c r="AC41" i="21"/>
  <c r="T42" i="21"/>
  <c r="P75" i="21" s="1"/>
  <c r="U42" i="21"/>
  <c r="V42" i="21"/>
  <c r="W42" i="21"/>
  <c r="X42" i="21"/>
  <c r="Y42" i="21"/>
  <c r="Z42" i="21"/>
  <c r="AA42" i="21"/>
  <c r="AB42" i="21"/>
  <c r="AC42" i="21"/>
  <c r="T43" i="21"/>
  <c r="U43" i="21"/>
  <c r="V43" i="21"/>
  <c r="W43" i="21"/>
  <c r="X43" i="21"/>
  <c r="Y43" i="21"/>
  <c r="Z43" i="21"/>
  <c r="AA43" i="21"/>
  <c r="AB43" i="21"/>
  <c r="AC43" i="21"/>
  <c r="T44" i="21"/>
  <c r="U44" i="21"/>
  <c r="V44" i="21"/>
  <c r="W44" i="21"/>
  <c r="X44" i="21"/>
  <c r="Y44" i="21"/>
  <c r="Z44" i="21"/>
  <c r="AA44" i="21"/>
  <c r="AB44" i="21"/>
  <c r="AC44" i="21"/>
  <c r="T45" i="21"/>
  <c r="U45" i="21"/>
  <c r="V45" i="21"/>
  <c r="W45" i="21"/>
  <c r="X45" i="21"/>
  <c r="Y45" i="21"/>
  <c r="Z45" i="21"/>
  <c r="AA45" i="21"/>
  <c r="AB45" i="21"/>
  <c r="AC45" i="21"/>
  <c r="T46" i="21"/>
  <c r="P79" i="21" s="1"/>
  <c r="U46" i="21"/>
  <c r="V46" i="21"/>
  <c r="W46" i="21"/>
  <c r="X46" i="21"/>
  <c r="Y46" i="21"/>
  <c r="Z46" i="21"/>
  <c r="AA46" i="21"/>
  <c r="AB46" i="21"/>
  <c r="AC46" i="21"/>
  <c r="T47" i="21"/>
  <c r="U47" i="21"/>
  <c r="V47" i="21"/>
  <c r="W47" i="21"/>
  <c r="X47" i="21"/>
  <c r="Y47" i="21"/>
  <c r="Z47" i="21"/>
  <c r="AA47" i="21"/>
  <c r="AB47" i="21"/>
  <c r="AC47" i="21"/>
  <c r="T48" i="21"/>
  <c r="U48" i="21"/>
  <c r="V48" i="21"/>
  <c r="W48" i="21"/>
  <c r="X48" i="21"/>
  <c r="Y48" i="21"/>
  <c r="Z48" i="21"/>
  <c r="AA48" i="21"/>
  <c r="AB48" i="21"/>
  <c r="AC48" i="21"/>
  <c r="T49" i="21"/>
  <c r="U49" i="21"/>
  <c r="V49" i="21"/>
  <c r="W49" i="21"/>
  <c r="X49" i="21"/>
  <c r="Y49" i="21"/>
  <c r="Z49" i="21"/>
  <c r="AA49" i="21"/>
  <c r="AB49" i="21"/>
  <c r="AC49" i="21"/>
  <c r="T50" i="21"/>
  <c r="P83" i="21" s="1"/>
  <c r="U50" i="21"/>
  <c r="V50" i="21"/>
  <c r="W50" i="21"/>
  <c r="X50" i="21"/>
  <c r="Y50" i="21"/>
  <c r="Z50" i="21"/>
  <c r="AA50" i="21"/>
  <c r="AB50" i="21"/>
  <c r="AC50" i="21"/>
  <c r="T51" i="21"/>
  <c r="U51" i="21"/>
  <c r="V51" i="21"/>
  <c r="W51" i="21"/>
  <c r="X51" i="21"/>
  <c r="Y51" i="21"/>
  <c r="Z51" i="21"/>
  <c r="AA51" i="21"/>
  <c r="AB51" i="21"/>
  <c r="AC51" i="21"/>
  <c r="T52" i="21"/>
  <c r="U52" i="21"/>
  <c r="V52" i="21"/>
  <c r="P85" i="21" s="1"/>
  <c r="Q85" i="21" s="1"/>
  <c r="W52" i="21"/>
  <c r="X52" i="21"/>
  <c r="Y52" i="21"/>
  <c r="Z52" i="21"/>
  <c r="AA52" i="21"/>
  <c r="AB52" i="21"/>
  <c r="AC52" i="21"/>
  <c r="T53" i="21"/>
  <c r="U53" i="21"/>
  <c r="V53" i="21"/>
  <c r="W53" i="21"/>
  <c r="X53" i="21"/>
  <c r="Y53" i="21"/>
  <c r="Z53" i="21"/>
  <c r="AA53" i="21"/>
  <c r="AB53" i="21"/>
  <c r="AC53" i="21"/>
  <c r="T54" i="21"/>
  <c r="P87" i="21" s="1"/>
  <c r="U54" i="21"/>
  <c r="V54" i="21"/>
  <c r="W54" i="21"/>
  <c r="X54" i="21"/>
  <c r="Y54" i="21"/>
  <c r="Z54" i="21"/>
  <c r="AA54" i="21"/>
  <c r="AB54" i="21"/>
  <c r="AC54" i="21"/>
  <c r="T55" i="21"/>
  <c r="U55" i="21"/>
  <c r="V55" i="21"/>
  <c r="W55" i="21"/>
  <c r="X55" i="21"/>
  <c r="Y55" i="21"/>
  <c r="Z55" i="21"/>
  <c r="AA55" i="21"/>
  <c r="AB55" i="21"/>
  <c r="AC55" i="21"/>
  <c r="T56" i="21"/>
  <c r="U56" i="21"/>
  <c r="V56" i="21"/>
  <c r="P89" i="21" s="1"/>
  <c r="Q89" i="21" s="1"/>
  <c r="W56" i="21"/>
  <c r="X56" i="21"/>
  <c r="Y56" i="21"/>
  <c r="Z56" i="21"/>
  <c r="AA56" i="21"/>
  <c r="AB56" i="21"/>
  <c r="AC56" i="21"/>
  <c r="T57" i="21"/>
  <c r="U57" i="21"/>
  <c r="V57" i="21"/>
  <c r="W57" i="21"/>
  <c r="X57" i="21"/>
  <c r="Y57" i="21"/>
  <c r="Z57" i="21"/>
  <c r="AA57" i="21"/>
  <c r="AB57" i="21"/>
  <c r="AC57" i="21"/>
  <c r="T58" i="21"/>
  <c r="P91" i="21" s="1"/>
  <c r="U58" i="21"/>
  <c r="V58" i="21"/>
  <c r="W58" i="21"/>
  <c r="X58" i="21"/>
  <c r="Y58" i="21"/>
  <c r="Z58" i="21"/>
  <c r="AA58" i="21"/>
  <c r="AB58" i="21"/>
  <c r="AC58" i="21"/>
  <c r="T59" i="21"/>
  <c r="U59" i="21"/>
  <c r="V59" i="21"/>
  <c r="W59" i="21"/>
  <c r="X59" i="21"/>
  <c r="Y59" i="21"/>
  <c r="Z59" i="21"/>
  <c r="AA59" i="21"/>
  <c r="AB59" i="21"/>
  <c r="AC59" i="21"/>
  <c r="T60" i="21"/>
  <c r="U60" i="21"/>
  <c r="V60" i="21"/>
  <c r="W60" i="21"/>
  <c r="X60" i="21"/>
  <c r="Y60" i="21"/>
  <c r="Z60" i="21"/>
  <c r="AA60" i="21"/>
  <c r="AB60" i="21"/>
  <c r="AC60" i="21"/>
  <c r="T61" i="21"/>
  <c r="U61" i="21"/>
  <c r="V61" i="21"/>
  <c r="W61" i="21"/>
  <c r="X61" i="21"/>
  <c r="Y61" i="21"/>
  <c r="Z61" i="21"/>
  <c r="AA61" i="21"/>
  <c r="AB61" i="21"/>
  <c r="AC61" i="21"/>
  <c r="T62" i="21"/>
  <c r="P95" i="21" s="1"/>
  <c r="U62" i="21"/>
  <c r="V62" i="21"/>
  <c r="W62" i="21"/>
  <c r="X62" i="21"/>
  <c r="Y62" i="21"/>
  <c r="Z62" i="21"/>
  <c r="AA62" i="21"/>
  <c r="AB62" i="21"/>
  <c r="AC62" i="21"/>
  <c r="T63" i="21"/>
  <c r="U63" i="21"/>
  <c r="V63" i="21"/>
  <c r="W63" i="21"/>
  <c r="X63" i="21"/>
  <c r="Y63" i="21"/>
  <c r="Z63" i="21"/>
  <c r="AA63" i="21"/>
  <c r="AB63" i="21"/>
  <c r="AC63" i="21"/>
  <c r="T64" i="21"/>
  <c r="U64" i="21"/>
  <c r="V64" i="21"/>
  <c r="W64" i="21"/>
  <c r="X64" i="21"/>
  <c r="Y64" i="21"/>
  <c r="Z64" i="21"/>
  <c r="AA64" i="21"/>
  <c r="AB64" i="21"/>
  <c r="AC64" i="21"/>
  <c r="T65" i="21"/>
  <c r="U65" i="21"/>
  <c r="V65" i="21"/>
  <c r="W65" i="21"/>
  <c r="X65" i="21"/>
  <c r="Y65" i="21"/>
  <c r="Z65" i="21"/>
  <c r="AA65" i="21"/>
  <c r="AB65" i="21"/>
  <c r="AC65" i="21"/>
  <c r="T66" i="21"/>
  <c r="P99" i="21" s="1"/>
  <c r="U66" i="21"/>
  <c r="V66" i="21"/>
  <c r="W66" i="21"/>
  <c r="X66" i="21"/>
  <c r="Y66" i="21"/>
  <c r="Z66" i="21"/>
  <c r="AA66" i="21"/>
  <c r="AB66" i="21"/>
  <c r="AC66" i="21"/>
  <c r="T67" i="21"/>
  <c r="U67" i="21"/>
  <c r="V67" i="21"/>
  <c r="W67" i="21"/>
  <c r="X67" i="21"/>
  <c r="Y67" i="21"/>
  <c r="Z67" i="21"/>
  <c r="AA67" i="21"/>
  <c r="AB67" i="21"/>
  <c r="AC67" i="21"/>
  <c r="T68" i="21"/>
  <c r="U68" i="21"/>
  <c r="V68" i="21"/>
  <c r="P101" i="21" s="1"/>
  <c r="Q101" i="21" s="1"/>
  <c r="W68" i="21"/>
  <c r="X68" i="21"/>
  <c r="Y68" i="21"/>
  <c r="Z68" i="21"/>
  <c r="AA68" i="21"/>
  <c r="AB68" i="21"/>
  <c r="AC68" i="21"/>
  <c r="T69" i="21"/>
  <c r="U69" i="21"/>
  <c r="V69" i="21"/>
  <c r="W69" i="21"/>
  <c r="X69" i="21"/>
  <c r="Y69" i="21"/>
  <c r="Z69" i="21"/>
  <c r="AA69" i="21"/>
  <c r="AB69" i="21"/>
  <c r="AC69" i="21"/>
  <c r="T70" i="21"/>
  <c r="P103" i="21" s="1"/>
  <c r="U70" i="21"/>
  <c r="V70" i="21"/>
  <c r="W70" i="21"/>
  <c r="X70" i="21"/>
  <c r="Y70" i="21"/>
  <c r="Z70" i="21"/>
  <c r="AA70" i="21"/>
  <c r="AB70" i="21"/>
  <c r="AC70" i="21"/>
  <c r="T71" i="21"/>
  <c r="U71" i="21"/>
  <c r="V71" i="21"/>
  <c r="W71" i="21"/>
  <c r="X71" i="21"/>
  <c r="Y71" i="21"/>
  <c r="Z71" i="21"/>
  <c r="AA71" i="21"/>
  <c r="AB71" i="21"/>
  <c r="AC71" i="21"/>
  <c r="T72" i="21"/>
  <c r="U72" i="21"/>
  <c r="V72" i="21"/>
  <c r="P105" i="21" s="1"/>
  <c r="Q105" i="21" s="1"/>
  <c r="W72" i="21"/>
  <c r="X72" i="21"/>
  <c r="Y72" i="21"/>
  <c r="Z72" i="21"/>
  <c r="AA72" i="21"/>
  <c r="AB72" i="21"/>
  <c r="AC72" i="21"/>
  <c r="T73" i="21"/>
  <c r="U73" i="21"/>
  <c r="V73" i="21"/>
  <c r="W73" i="21"/>
  <c r="X73" i="21"/>
  <c r="Y73" i="21"/>
  <c r="Z73" i="21"/>
  <c r="AA73" i="21"/>
  <c r="AB73" i="21"/>
  <c r="AC73" i="21"/>
  <c r="T74" i="21"/>
  <c r="P107" i="21" s="1"/>
  <c r="U74" i="21"/>
  <c r="V74" i="21"/>
  <c r="W74" i="21"/>
  <c r="X74" i="21"/>
  <c r="Y74" i="21"/>
  <c r="Z74" i="21"/>
  <c r="AA74" i="21"/>
  <c r="AB74" i="21"/>
  <c r="AC74" i="21"/>
  <c r="T75" i="21"/>
  <c r="U75" i="21"/>
  <c r="V75" i="21"/>
  <c r="W75" i="21"/>
  <c r="X75" i="21"/>
  <c r="Y75" i="21"/>
  <c r="Z75" i="21"/>
  <c r="AA75" i="21"/>
  <c r="AB75" i="21"/>
  <c r="AC75" i="21"/>
  <c r="T76" i="21"/>
  <c r="U76" i="21"/>
  <c r="V76" i="21"/>
  <c r="W76" i="21"/>
  <c r="X76" i="21"/>
  <c r="Y76" i="21"/>
  <c r="Z76" i="21"/>
  <c r="AA76" i="21"/>
  <c r="AB76" i="21"/>
  <c r="AC76" i="21"/>
  <c r="T77" i="21"/>
  <c r="U77" i="21"/>
  <c r="V77" i="21"/>
  <c r="W77" i="21"/>
  <c r="X77" i="21"/>
  <c r="Y77" i="21"/>
  <c r="Z77" i="21"/>
  <c r="AA77" i="21"/>
  <c r="AB77" i="21"/>
  <c r="AC77" i="21"/>
  <c r="T78" i="21"/>
  <c r="P111" i="21" s="1"/>
  <c r="U78" i="21"/>
  <c r="V78" i="21"/>
  <c r="W78" i="21"/>
  <c r="X78" i="21"/>
  <c r="Y78" i="21"/>
  <c r="Z78" i="21"/>
  <c r="AA78" i="21"/>
  <c r="AB78" i="21"/>
  <c r="AC78" i="21"/>
  <c r="T79" i="21"/>
  <c r="U79" i="21"/>
  <c r="V79" i="21"/>
  <c r="W79" i="21"/>
  <c r="X79" i="21"/>
  <c r="Y79" i="21"/>
  <c r="Z79" i="21"/>
  <c r="AA79" i="21"/>
  <c r="AB79" i="21"/>
  <c r="AC79" i="21"/>
  <c r="T80" i="21"/>
  <c r="U80" i="21"/>
  <c r="V80" i="21"/>
  <c r="W80" i="21"/>
  <c r="X80" i="21"/>
  <c r="Y80" i="21"/>
  <c r="Z80" i="21"/>
  <c r="AA80" i="21"/>
  <c r="AB80" i="21"/>
  <c r="AC80" i="21"/>
  <c r="T81" i="21"/>
  <c r="U81" i="21"/>
  <c r="V81" i="21"/>
  <c r="W81" i="21"/>
  <c r="X81" i="21"/>
  <c r="Y81" i="21"/>
  <c r="Z81" i="21"/>
  <c r="AA81" i="21"/>
  <c r="AB81" i="21"/>
  <c r="AC81" i="21"/>
  <c r="T82" i="21"/>
  <c r="P115" i="21" s="1"/>
  <c r="U82" i="21"/>
  <c r="V82" i="21"/>
  <c r="W82" i="21"/>
  <c r="X82" i="21"/>
  <c r="Y82" i="21"/>
  <c r="Z82" i="21"/>
  <c r="AA82" i="21"/>
  <c r="AB82" i="21"/>
  <c r="AC82" i="21"/>
  <c r="T83" i="21"/>
  <c r="U83" i="21"/>
  <c r="V83" i="21"/>
  <c r="W83" i="21"/>
  <c r="X83" i="21"/>
  <c r="Y83" i="21"/>
  <c r="Z83" i="21"/>
  <c r="AA83" i="21"/>
  <c r="AB83" i="21"/>
  <c r="AC83" i="21"/>
  <c r="T84" i="21"/>
  <c r="U84" i="21"/>
  <c r="V84" i="21"/>
  <c r="P117" i="21" s="1"/>
  <c r="Q117" i="21" s="1"/>
  <c r="W84" i="21"/>
  <c r="X84" i="21"/>
  <c r="Y84" i="21"/>
  <c r="Z84" i="21"/>
  <c r="AA84" i="21"/>
  <c r="AB84" i="21"/>
  <c r="AC84" i="21"/>
  <c r="T85" i="21"/>
  <c r="U85" i="21"/>
  <c r="V85" i="21"/>
  <c r="W85" i="21"/>
  <c r="X85" i="21"/>
  <c r="Y85" i="21"/>
  <c r="Z85" i="21"/>
  <c r="AA85" i="21"/>
  <c r="AB85" i="21"/>
  <c r="AC85" i="21"/>
  <c r="T86" i="21"/>
  <c r="P119" i="21" s="1"/>
  <c r="U86" i="21"/>
  <c r="V86" i="21"/>
  <c r="W86" i="21"/>
  <c r="X86" i="21"/>
  <c r="Y86" i="21"/>
  <c r="Z86" i="21"/>
  <c r="AA86" i="21"/>
  <c r="AB86" i="21"/>
  <c r="AC86" i="21"/>
  <c r="T87" i="21"/>
  <c r="U87" i="21"/>
  <c r="V87" i="21"/>
  <c r="W87" i="21"/>
  <c r="X87" i="21"/>
  <c r="Y87" i="21"/>
  <c r="Z87" i="21"/>
  <c r="AA87" i="21"/>
  <c r="AB87" i="21"/>
  <c r="AC87" i="21"/>
  <c r="T88" i="21"/>
  <c r="U88" i="21"/>
  <c r="V88" i="21"/>
  <c r="P121" i="21" s="1"/>
  <c r="Q121" i="21" s="1"/>
  <c r="W88" i="21"/>
  <c r="X88" i="21"/>
  <c r="Y88" i="21"/>
  <c r="Z88" i="21"/>
  <c r="AA88" i="21"/>
  <c r="AB88" i="21"/>
  <c r="AC88" i="21"/>
  <c r="T89" i="21"/>
  <c r="U89" i="21"/>
  <c r="V89" i="21"/>
  <c r="W89" i="21"/>
  <c r="X89" i="21"/>
  <c r="Y89" i="21"/>
  <c r="Z89" i="21"/>
  <c r="AA89" i="21"/>
  <c r="AB89" i="21"/>
  <c r="AC89" i="21"/>
  <c r="T90" i="21"/>
  <c r="P123" i="21" s="1"/>
  <c r="U90" i="21"/>
  <c r="V90" i="21"/>
  <c r="W90" i="21"/>
  <c r="X90" i="21"/>
  <c r="Y90" i="21"/>
  <c r="Z90" i="21"/>
  <c r="AA90" i="21"/>
  <c r="AB90" i="21"/>
  <c r="AC90" i="21"/>
  <c r="T91" i="21"/>
  <c r="U91" i="21"/>
  <c r="V91" i="21"/>
  <c r="W91" i="21"/>
  <c r="X91" i="21"/>
  <c r="Y91" i="21"/>
  <c r="Z91" i="21"/>
  <c r="AA91" i="21"/>
  <c r="AB91" i="21"/>
  <c r="AC91" i="21"/>
  <c r="T92" i="21"/>
  <c r="U92" i="21"/>
  <c r="V92" i="21"/>
  <c r="W92" i="21"/>
  <c r="X92" i="21"/>
  <c r="Y92" i="21"/>
  <c r="Z92" i="21"/>
  <c r="AA92" i="21"/>
  <c r="AB92" i="21"/>
  <c r="AC92" i="21"/>
  <c r="T93" i="21"/>
  <c r="U93" i="21"/>
  <c r="V93" i="21"/>
  <c r="W93" i="21"/>
  <c r="X93" i="21"/>
  <c r="Y93" i="21"/>
  <c r="Z93" i="21"/>
  <c r="AA93" i="21"/>
  <c r="AB93" i="21"/>
  <c r="AC93" i="21"/>
  <c r="T94" i="21"/>
  <c r="P127" i="21" s="1"/>
  <c r="U94" i="21"/>
  <c r="V94" i="21"/>
  <c r="W94" i="21"/>
  <c r="X94" i="21"/>
  <c r="Y94" i="21"/>
  <c r="Z94" i="21"/>
  <c r="AA94" i="21"/>
  <c r="AB94" i="21"/>
  <c r="AC94" i="21"/>
  <c r="T95" i="21"/>
  <c r="U95" i="21"/>
  <c r="V95" i="21"/>
  <c r="W95" i="21"/>
  <c r="X95" i="21"/>
  <c r="Y95" i="21"/>
  <c r="Z95" i="21"/>
  <c r="AA95" i="21"/>
  <c r="AB95" i="21"/>
  <c r="AC95" i="21"/>
  <c r="T96" i="21"/>
  <c r="U96" i="21"/>
  <c r="V96" i="21"/>
  <c r="W96" i="21"/>
  <c r="X96" i="21"/>
  <c r="Y96" i="21"/>
  <c r="Z96" i="21"/>
  <c r="AA96" i="21"/>
  <c r="AB96" i="21"/>
  <c r="AC96" i="21"/>
  <c r="T97" i="21"/>
  <c r="U97" i="21"/>
  <c r="V97" i="21"/>
  <c r="W97" i="21"/>
  <c r="X97" i="21"/>
  <c r="Y97" i="21"/>
  <c r="Z97" i="21"/>
  <c r="AA97" i="21"/>
  <c r="AB97" i="21"/>
  <c r="AC97" i="21"/>
  <c r="T98" i="21"/>
  <c r="P131" i="21" s="1"/>
  <c r="U98" i="21"/>
  <c r="V98" i="21"/>
  <c r="W98" i="21"/>
  <c r="X98" i="21"/>
  <c r="Y98" i="21"/>
  <c r="Z98" i="21"/>
  <c r="AA98" i="21"/>
  <c r="AB98" i="21"/>
  <c r="AC98" i="21"/>
  <c r="T99" i="21"/>
  <c r="U99" i="21"/>
  <c r="V99" i="21"/>
  <c r="W99" i="21"/>
  <c r="X99" i="21"/>
  <c r="Y99" i="21"/>
  <c r="Z99" i="21"/>
  <c r="AA99" i="21"/>
  <c r="AB99" i="21"/>
  <c r="AC99" i="21"/>
  <c r="T100" i="21"/>
  <c r="U100" i="21"/>
  <c r="V100" i="21"/>
  <c r="P133" i="21" s="1"/>
  <c r="Q133" i="21" s="1"/>
  <c r="W100" i="21"/>
  <c r="X100" i="21"/>
  <c r="Y100" i="21"/>
  <c r="Z100" i="21"/>
  <c r="AA100" i="21"/>
  <c r="AB100" i="21"/>
  <c r="AC100" i="21"/>
  <c r="T101" i="21"/>
  <c r="U101" i="21"/>
  <c r="V101" i="21"/>
  <c r="W101" i="21"/>
  <c r="X101" i="21"/>
  <c r="Y101" i="21"/>
  <c r="Z101" i="21"/>
  <c r="AA101" i="21"/>
  <c r="AB101" i="21"/>
  <c r="AC101" i="21"/>
  <c r="T102" i="21"/>
  <c r="P135" i="21" s="1"/>
  <c r="U102" i="21"/>
  <c r="V102" i="21"/>
  <c r="W102" i="21"/>
  <c r="X102" i="21"/>
  <c r="Y102" i="21"/>
  <c r="Z102" i="21"/>
  <c r="AA102" i="21"/>
  <c r="AB102" i="21"/>
  <c r="AC102" i="21"/>
  <c r="T103" i="21"/>
  <c r="U103" i="21"/>
  <c r="V103" i="21"/>
  <c r="W103" i="21"/>
  <c r="X103" i="21"/>
  <c r="Y103" i="21"/>
  <c r="Z103" i="21"/>
  <c r="AA103" i="21"/>
  <c r="AB103" i="21"/>
  <c r="AC103" i="21"/>
  <c r="T104" i="21"/>
  <c r="U104" i="21"/>
  <c r="V104" i="21"/>
  <c r="P137" i="21" s="1"/>
  <c r="Q137" i="21" s="1"/>
  <c r="W104" i="21"/>
  <c r="X104" i="21"/>
  <c r="Y104" i="21"/>
  <c r="Z104" i="21"/>
  <c r="AA104" i="21"/>
  <c r="AB104" i="21"/>
  <c r="AC104" i="21"/>
  <c r="T105" i="21"/>
  <c r="U105" i="21"/>
  <c r="V105" i="21"/>
  <c r="W105" i="21"/>
  <c r="X105" i="21"/>
  <c r="Y105" i="21"/>
  <c r="Z105" i="21"/>
  <c r="AA105" i="21"/>
  <c r="AB105" i="21"/>
  <c r="AC105" i="21"/>
  <c r="T106" i="21"/>
  <c r="P139" i="21" s="1"/>
  <c r="U106" i="21"/>
  <c r="V106" i="21"/>
  <c r="W106" i="21"/>
  <c r="X106" i="21"/>
  <c r="Y106" i="21"/>
  <c r="Z106" i="21"/>
  <c r="AA106" i="21"/>
  <c r="AB106" i="21"/>
  <c r="AC106" i="21"/>
  <c r="T107" i="21"/>
  <c r="U107" i="21"/>
  <c r="V107" i="21"/>
  <c r="W107" i="21"/>
  <c r="X107" i="21"/>
  <c r="Y107" i="21"/>
  <c r="Z107" i="21"/>
  <c r="AA107" i="21"/>
  <c r="AB107" i="21"/>
  <c r="AC107" i="21"/>
  <c r="T108" i="21"/>
  <c r="U108" i="21"/>
  <c r="V108" i="21"/>
  <c r="W108" i="21"/>
  <c r="X108" i="21"/>
  <c r="Y108" i="21"/>
  <c r="Z108" i="21"/>
  <c r="AA108" i="21"/>
  <c r="AB108" i="21"/>
  <c r="AC108" i="21"/>
  <c r="T109" i="21"/>
  <c r="U109" i="21"/>
  <c r="V109" i="21"/>
  <c r="W109" i="21"/>
  <c r="X109" i="21"/>
  <c r="Y109" i="21"/>
  <c r="Z109" i="21"/>
  <c r="AA109" i="21"/>
  <c r="AB109" i="21"/>
  <c r="AC109" i="21"/>
  <c r="T110" i="21"/>
  <c r="P143" i="21" s="1"/>
  <c r="U110" i="21"/>
  <c r="V110" i="21"/>
  <c r="W110" i="21"/>
  <c r="X110" i="21"/>
  <c r="Y110" i="21"/>
  <c r="Z110" i="21"/>
  <c r="AA110" i="21"/>
  <c r="AB110" i="21"/>
  <c r="AC110" i="21"/>
  <c r="T111" i="21"/>
  <c r="U111" i="21"/>
  <c r="V111" i="21"/>
  <c r="W111" i="21"/>
  <c r="X111" i="21"/>
  <c r="Y111" i="21"/>
  <c r="Z111" i="21"/>
  <c r="AA111" i="21"/>
  <c r="AB111" i="21"/>
  <c r="AC111" i="21"/>
  <c r="T112" i="21"/>
  <c r="U112" i="21"/>
  <c r="V112" i="21"/>
  <c r="W112" i="21"/>
  <c r="X112" i="21"/>
  <c r="Y112" i="21"/>
  <c r="Z112" i="21"/>
  <c r="AA112" i="21"/>
  <c r="AB112" i="21"/>
  <c r="AC112" i="21"/>
  <c r="AC8" i="21"/>
  <c r="AB8" i="21"/>
  <c r="AA8" i="21"/>
  <c r="Z8" i="21"/>
  <c r="Y8" i="21"/>
  <c r="X8" i="21"/>
  <c r="W8" i="21"/>
  <c r="V8" i="21"/>
  <c r="U8" i="21"/>
  <c r="T8" i="21"/>
  <c r="P40" i="21" s="1"/>
  <c r="Q44" i="20"/>
  <c r="Q45" i="20"/>
  <c r="Q46" i="20"/>
  <c r="Q47" i="20"/>
  <c r="Q48" i="20"/>
  <c r="Q49" i="20"/>
  <c r="Q50" i="20"/>
  <c r="Q51" i="20"/>
  <c r="Q52" i="20"/>
  <c r="Q53" i="20"/>
  <c r="Q54" i="20"/>
  <c r="Q55" i="20"/>
  <c r="Q56" i="20"/>
  <c r="Q57" i="20"/>
  <c r="Q58" i="20"/>
  <c r="Q59" i="20"/>
  <c r="Q60" i="20"/>
  <c r="Q61" i="20"/>
  <c r="Q62" i="20"/>
  <c r="Q63" i="20"/>
  <c r="Q64" i="20"/>
  <c r="Q65" i="20"/>
  <c r="Q66" i="20"/>
  <c r="Q67" i="20"/>
  <c r="Q68" i="20"/>
  <c r="Q69" i="20"/>
  <c r="Q70" i="20"/>
  <c r="Q71" i="20"/>
  <c r="Q72" i="20"/>
  <c r="Q73" i="20"/>
  <c r="Q74" i="20"/>
  <c r="Q75" i="20"/>
  <c r="Q76" i="20"/>
  <c r="Q77" i="20"/>
  <c r="Q78" i="20"/>
  <c r="Q79" i="20"/>
  <c r="Q80" i="20"/>
  <c r="Q81" i="20"/>
  <c r="Q82" i="20"/>
  <c r="Q83" i="20"/>
  <c r="Q84" i="20"/>
  <c r="Q85" i="20"/>
  <c r="Q86" i="20"/>
  <c r="Q87" i="20"/>
  <c r="Q88" i="20"/>
  <c r="Q89" i="20"/>
  <c r="Q90" i="20"/>
  <c r="Q91" i="20"/>
  <c r="Q92" i="20"/>
  <c r="Q93" i="20"/>
  <c r="Q94" i="20"/>
  <c r="Q95" i="20"/>
  <c r="Q96" i="20"/>
  <c r="Q97" i="20"/>
  <c r="Q98" i="20"/>
  <c r="Q99" i="20"/>
  <c r="Q100" i="20"/>
  <c r="Q101" i="20"/>
  <c r="Q102" i="20"/>
  <c r="Q103" i="20"/>
  <c r="Q104" i="20"/>
  <c r="Q105" i="20"/>
  <c r="Q106" i="20"/>
  <c r="Q107" i="20"/>
  <c r="Q108" i="20"/>
  <c r="Q109" i="20"/>
  <c r="Q110" i="20"/>
  <c r="Q111" i="20"/>
  <c r="Q112" i="20"/>
  <c r="Q113" i="20"/>
  <c r="Q114" i="20"/>
  <c r="Q115" i="20"/>
  <c r="Q116" i="20"/>
  <c r="Q117" i="20"/>
  <c r="Q118" i="20"/>
  <c r="Q119" i="20"/>
  <c r="Q120" i="20"/>
  <c r="Q121" i="20"/>
  <c r="Q122" i="20"/>
  <c r="Q123" i="20"/>
  <c r="Q124" i="20"/>
  <c r="Q125" i="20"/>
  <c r="Q126" i="20"/>
  <c r="Q127" i="20"/>
  <c r="Q128" i="20"/>
  <c r="Q129" i="20"/>
  <c r="Q130" i="20"/>
  <c r="Q131" i="20"/>
  <c r="Q132" i="20"/>
  <c r="Q133" i="20"/>
  <c r="Q134" i="20"/>
  <c r="Q135" i="20"/>
  <c r="Q136" i="20"/>
  <c r="Q137" i="20"/>
  <c r="Q138" i="20"/>
  <c r="Q139" i="20"/>
  <c r="Q140" i="20"/>
  <c r="Q141" i="20"/>
  <c r="Q142" i="20"/>
  <c r="Q143" i="20"/>
  <c r="Q144" i="20"/>
  <c r="Q145" i="20"/>
  <c r="Q146" i="20"/>
  <c r="Q147" i="20"/>
  <c r="Q148" i="20"/>
  <c r="Q149" i="20"/>
  <c r="Q150" i="20"/>
  <c r="Q40" i="20"/>
  <c r="Q41" i="20"/>
  <c r="Q42" i="20"/>
  <c r="Q43" i="20"/>
  <c r="Q39" i="20"/>
  <c r="U9" i="20"/>
  <c r="V9" i="20"/>
  <c r="W9" i="20"/>
  <c r="X9" i="20"/>
  <c r="Y9" i="20"/>
  <c r="Z9" i="20"/>
  <c r="AA9" i="20"/>
  <c r="AB9" i="20"/>
  <c r="AC9" i="20"/>
  <c r="AD9" i="20"/>
  <c r="U10" i="20"/>
  <c r="V10" i="20"/>
  <c r="W10" i="20"/>
  <c r="X10" i="20"/>
  <c r="Y10" i="20"/>
  <c r="Z10" i="20"/>
  <c r="AA10" i="20"/>
  <c r="AB10" i="20"/>
  <c r="AC10" i="20"/>
  <c r="AD10" i="20"/>
  <c r="U11" i="20"/>
  <c r="V11" i="20"/>
  <c r="W11" i="20"/>
  <c r="X11" i="20"/>
  <c r="Y11" i="20"/>
  <c r="Z11" i="20"/>
  <c r="AA11" i="20"/>
  <c r="AB11" i="20"/>
  <c r="AC11" i="20"/>
  <c r="AD11" i="20"/>
  <c r="U12" i="20"/>
  <c r="V12" i="20"/>
  <c r="W12" i="20"/>
  <c r="X12" i="20"/>
  <c r="Y12" i="20"/>
  <c r="Z12" i="20"/>
  <c r="AA12" i="20"/>
  <c r="AB12" i="20"/>
  <c r="AC12" i="20"/>
  <c r="AD12" i="20"/>
  <c r="U13" i="20"/>
  <c r="V13" i="20"/>
  <c r="W13" i="20"/>
  <c r="X13" i="20"/>
  <c r="Y13" i="20"/>
  <c r="Z13" i="20"/>
  <c r="AA13" i="20"/>
  <c r="AB13" i="20"/>
  <c r="AC13" i="20"/>
  <c r="AD13" i="20"/>
  <c r="U14" i="20"/>
  <c r="V14" i="20"/>
  <c r="W14" i="20"/>
  <c r="X14" i="20"/>
  <c r="Y14" i="20"/>
  <c r="Z14" i="20"/>
  <c r="AA14" i="20"/>
  <c r="AB14" i="20"/>
  <c r="AC14" i="20"/>
  <c r="AD14" i="20"/>
  <c r="U15" i="20"/>
  <c r="V15" i="20"/>
  <c r="W15" i="20"/>
  <c r="X15" i="20"/>
  <c r="Y15" i="20"/>
  <c r="Z15" i="20"/>
  <c r="AA15" i="20"/>
  <c r="AB15" i="20"/>
  <c r="AC15" i="20"/>
  <c r="AD15" i="20"/>
  <c r="U16" i="20"/>
  <c r="V16" i="20"/>
  <c r="W16" i="20"/>
  <c r="X16" i="20"/>
  <c r="Y16" i="20"/>
  <c r="Z16" i="20"/>
  <c r="AA16" i="20"/>
  <c r="AB16" i="20"/>
  <c r="AC16" i="20"/>
  <c r="AD16" i="20"/>
  <c r="U17" i="20"/>
  <c r="V17" i="20"/>
  <c r="W17" i="20"/>
  <c r="X17" i="20"/>
  <c r="Y17" i="20"/>
  <c r="Z17" i="20"/>
  <c r="AA17" i="20"/>
  <c r="AB17" i="20"/>
  <c r="AC17" i="20"/>
  <c r="AD17" i="20"/>
  <c r="U18" i="20"/>
  <c r="V18" i="20"/>
  <c r="W18" i="20"/>
  <c r="X18" i="20"/>
  <c r="Y18" i="20"/>
  <c r="Z18" i="20"/>
  <c r="AA18" i="20"/>
  <c r="AB18" i="20"/>
  <c r="AC18" i="20"/>
  <c r="AD18" i="20"/>
  <c r="U19" i="20"/>
  <c r="V19" i="20"/>
  <c r="W19" i="20"/>
  <c r="X19" i="20"/>
  <c r="Y19" i="20"/>
  <c r="Z19" i="20"/>
  <c r="AA19" i="20"/>
  <c r="AB19" i="20"/>
  <c r="AC19" i="20"/>
  <c r="AD19" i="20"/>
  <c r="U20" i="20"/>
  <c r="V20" i="20"/>
  <c r="W20" i="20"/>
  <c r="X20" i="20"/>
  <c r="Y20" i="20"/>
  <c r="Z20" i="20"/>
  <c r="AA20" i="20"/>
  <c r="AB20" i="20"/>
  <c r="AC20" i="20"/>
  <c r="AD20" i="20"/>
  <c r="U21" i="20"/>
  <c r="V21" i="20"/>
  <c r="W21" i="20"/>
  <c r="X21" i="20"/>
  <c r="Y21" i="20"/>
  <c r="Z21" i="20"/>
  <c r="AA21" i="20"/>
  <c r="AB21" i="20"/>
  <c r="AC21" i="20"/>
  <c r="AD21" i="20"/>
  <c r="U22" i="20"/>
  <c r="V22" i="20"/>
  <c r="W22" i="20"/>
  <c r="X22" i="20"/>
  <c r="Y22" i="20"/>
  <c r="Z22" i="20"/>
  <c r="AA22" i="20"/>
  <c r="AB22" i="20"/>
  <c r="AC22" i="20"/>
  <c r="AD22" i="20"/>
  <c r="U23" i="20"/>
  <c r="V23" i="20"/>
  <c r="W23" i="20"/>
  <c r="X23" i="20"/>
  <c r="Y23" i="20"/>
  <c r="Z23" i="20"/>
  <c r="AA23" i="20"/>
  <c r="AB23" i="20"/>
  <c r="AC23" i="20"/>
  <c r="AD23" i="20"/>
  <c r="U24" i="20"/>
  <c r="V24" i="20"/>
  <c r="W24" i="20"/>
  <c r="X24" i="20"/>
  <c r="Y24" i="20"/>
  <c r="Z24" i="20"/>
  <c r="AA24" i="20"/>
  <c r="AB24" i="20"/>
  <c r="AC24" i="20"/>
  <c r="AD24" i="20"/>
  <c r="U25" i="20"/>
  <c r="V25" i="20"/>
  <c r="W25" i="20"/>
  <c r="X25" i="20"/>
  <c r="Y25" i="20"/>
  <c r="Z25" i="20"/>
  <c r="AA25" i="20"/>
  <c r="AB25" i="20"/>
  <c r="AC25" i="20"/>
  <c r="AD25" i="20"/>
  <c r="U26" i="20"/>
  <c r="V26" i="20"/>
  <c r="W26" i="20"/>
  <c r="X26" i="20"/>
  <c r="Y26" i="20"/>
  <c r="Z26" i="20"/>
  <c r="AA26" i="20"/>
  <c r="AB26" i="20"/>
  <c r="AC26" i="20"/>
  <c r="AD26" i="20"/>
  <c r="U27" i="20"/>
  <c r="V27" i="20"/>
  <c r="W27" i="20"/>
  <c r="X27" i="20"/>
  <c r="Y27" i="20"/>
  <c r="Z27" i="20"/>
  <c r="AA27" i="20"/>
  <c r="AB27" i="20"/>
  <c r="AC27" i="20"/>
  <c r="AD27" i="20"/>
  <c r="U28" i="20"/>
  <c r="V28" i="20"/>
  <c r="W28" i="20"/>
  <c r="X28" i="20"/>
  <c r="Y28" i="20"/>
  <c r="Z28" i="20"/>
  <c r="AA28" i="20"/>
  <c r="AB28" i="20"/>
  <c r="AC28" i="20"/>
  <c r="AD28" i="20"/>
  <c r="U29" i="20"/>
  <c r="V29" i="20"/>
  <c r="W29" i="20"/>
  <c r="X29" i="20"/>
  <c r="Y29" i="20"/>
  <c r="Z29" i="20"/>
  <c r="AA29" i="20"/>
  <c r="AB29" i="20"/>
  <c r="AC29" i="20"/>
  <c r="AD29" i="20"/>
  <c r="U30" i="20"/>
  <c r="V30" i="20"/>
  <c r="W30" i="20"/>
  <c r="X30" i="20"/>
  <c r="Y30" i="20"/>
  <c r="Z30" i="20"/>
  <c r="AA30" i="20"/>
  <c r="AB30" i="20"/>
  <c r="AC30" i="20"/>
  <c r="AD30" i="20"/>
  <c r="U31" i="20"/>
  <c r="V31" i="20"/>
  <c r="W31" i="20"/>
  <c r="X31" i="20"/>
  <c r="Y31" i="20"/>
  <c r="Z31" i="20"/>
  <c r="AA31" i="20"/>
  <c r="AB31" i="20"/>
  <c r="AC31" i="20"/>
  <c r="AD31" i="20"/>
  <c r="U32" i="20"/>
  <c r="V32" i="20"/>
  <c r="W32" i="20"/>
  <c r="X32" i="20"/>
  <c r="Y32" i="20"/>
  <c r="Z32" i="20"/>
  <c r="AA32" i="20"/>
  <c r="AB32" i="20"/>
  <c r="AC32" i="20"/>
  <c r="AD32" i="20"/>
  <c r="U33" i="20"/>
  <c r="V33" i="20"/>
  <c r="W33" i="20"/>
  <c r="X33" i="20"/>
  <c r="Y33" i="20"/>
  <c r="Z33" i="20"/>
  <c r="AA33" i="20"/>
  <c r="AB33" i="20"/>
  <c r="AC33" i="20"/>
  <c r="AD33" i="20"/>
  <c r="U34" i="20"/>
  <c r="V34" i="20"/>
  <c r="W34" i="20"/>
  <c r="X34" i="20"/>
  <c r="Y34" i="20"/>
  <c r="Z34" i="20"/>
  <c r="AA34" i="20"/>
  <c r="AB34" i="20"/>
  <c r="AC34" i="20"/>
  <c r="AD34" i="20"/>
  <c r="U35" i="20"/>
  <c r="V35" i="20"/>
  <c r="W35" i="20"/>
  <c r="X35" i="20"/>
  <c r="Y35" i="20"/>
  <c r="Z35" i="20"/>
  <c r="AA35" i="20"/>
  <c r="AB35" i="20"/>
  <c r="AC35" i="20"/>
  <c r="AD35" i="20"/>
  <c r="U36" i="20"/>
  <c r="V36" i="20"/>
  <c r="W36" i="20"/>
  <c r="X36" i="20"/>
  <c r="Y36" i="20"/>
  <c r="Z36" i="20"/>
  <c r="AA36" i="20"/>
  <c r="AB36" i="20"/>
  <c r="AC36" i="20"/>
  <c r="AD36" i="20"/>
  <c r="U37" i="20"/>
  <c r="V37" i="20"/>
  <c r="W37" i="20"/>
  <c r="X37" i="20"/>
  <c r="Y37" i="20"/>
  <c r="Z37" i="20"/>
  <c r="AA37" i="20"/>
  <c r="AB37" i="20"/>
  <c r="AC37" i="20"/>
  <c r="AD37" i="20"/>
  <c r="U38" i="20"/>
  <c r="V38" i="20"/>
  <c r="W38" i="20"/>
  <c r="X38" i="20"/>
  <c r="Y38" i="20"/>
  <c r="Z38" i="20"/>
  <c r="AA38" i="20"/>
  <c r="AB38" i="20"/>
  <c r="AC38" i="20"/>
  <c r="AD38" i="20"/>
  <c r="U39" i="20"/>
  <c r="V39" i="20"/>
  <c r="W39" i="20"/>
  <c r="X39" i="20"/>
  <c r="Y39" i="20"/>
  <c r="Z39" i="20"/>
  <c r="AA39" i="20"/>
  <c r="AB39" i="20"/>
  <c r="AC39" i="20"/>
  <c r="AD39" i="20"/>
  <c r="U40" i="20"/>
  <c r="V40" i="20"/>
  <c r="W40" i="20"/>
  <c r="X40" i="20"/>
  <c r="Y40" i="20"/>
  <c r="Z40" i="20"/>
  <c r="AA40" i="20"/>
  <c r="AB40" i="20"/>
  <c r="AC40" i="20"/>
  <c r="AD40" i="20"/>
  <c r="U41" i="20"/>
  <c r="V41" i="20"/>
  <c r="W41" i="20"/>
  <c r="X41" i="20"/>
  <c r="Y41" i="20"/>
  <c r="Z41" i="20"/>
  <c r="AA41" i="20"/>
  <c r="AB41" i="20"/>
  <c r="AC41" i="20"/>
  <c r="AD41" i="20"/>
  <c r="U42" i="20"/>
  <c r="V42" i="20"/>
  <c r="W42" i="20"/>
  <c r="X42" i="20"/>
  <c r="Y42" i="20"/>
  <c r="Z42" i="20"/>
  <c r="AA42" i="20"/>
  <c r="AB42" i="20"/>
  <c r="AC42" i="20"/>
  <c r="AD42" i="20"/>
  <c r="U43" i="20"/>
  <c r="V43" i="20"/>
  <c r="W43" i="20"/>
  <c r="X43" i="20"/>
  <c r="Y43" i="20"/>
  <c r="Z43" i="20"/>
  <c r="AA43" i="20"/>
  <c r="AB43" i="20"/>
  <c r="AC43" i="20"/>
  <c r="AD43" i="20"/>
  <c r="U44" i="20"/>
  <c r="V44" i="20"/>
  <c r="W44" i="20"/>
  <c r="X44" i="20"/>
  <c r="Y44" i="20"/>
  <c r="Z44" i="20"/>
  <c r="AA44" i="20"/>
  <c r="AB44" i="20"/>
  <c r="AC44" i="20"/>
  <c r="AD44" i="20"/>
  <c r="U45" i="20"/>
  <c r="V45" i="20"/>
  <c r="W45" i="20"/>
  <c r="X45" i="20"/>
  <c r="Y45" i="20"/>
  <c r="Z45" i="20"/>
  <c r="AA45" i="20"/>
  <c r="AB45" i="20"/>
  <c r="AC45" i="20"/>
  <c r="AD45" i="20"/>
  <c r="U46" i="20"/>
  <c r="V46" i="20"/>
  <c r="W46" i="20"/>
  <c r="X46" i="20"/>
  <c r="Y46" i="20"/>
  <c r="Z46" i="20"/>
  <c r="AA46" i="20"/>
  <c r="AB46" i="20"/>
  <c r="AC46" i="20"/>
  <c r="AD46" i="20"/>
  <c r="U47" i="20"/>
  <c r="V47" i="20"/>
  <c r="W47" i="20"/>
  <c r="X47" i="20"/>
  <c r="Y47" i="20"/>
  <c r="Z47" i="20"/>
  <c r="AA47" i="20"/>
  <c r="AB47" i="20"/>
  <c r="AC47" i="20"/>
  <c r="AD47" i="20"/>
  <c r="U48" i="20"/>
  <c r="V48" i="20"/>
  <c r="W48" i="20"/>
  <c r="X48" i="20"/>
  <c r="Y48" i="20"/>
  <c r="Z48" i="20"/>
  <c r="AA48" i="20"/>
  <c r="AB48" i="20"/>
  <c r="AC48" i="20"/>
  <c r="AD48" i="20"/>
  <c r="U49" i="20"/>
  <c r="V49" i="20"/>
  <c r="W49" i="20"/>
  <c r="X49" i="20"/>
  <c r="Y49" i="20"/>
  <c r="Z49" i="20"/>
  <c r="AA49" i="20"/>
  <c r="AB49" i="20"/>
  <c r="AC49" i="20"/>
  <c r="AD49" i="20"/>
  <c r="U50" i="20"/>
  <c r="V50" i="20"/>
  <c r="W50" i="20"/>
  <c r="X50" i="20"/>
  <c r="Y50" i="20"/>
  <c r="Z50" i="20"/>
  <c r="AA50" i="20"/>
  <c r="AB50" i="20"/>
  <c r="AC50" i="20"/>
  <c r="AD50" i="20"/>
  <c r="U51" i="20"/>
  <c r="V51" i="20"/>
  <c r="W51" i="20"/>
  <c r="X51" i="20"/>
  <c r="Y51" i="20"/>
  <c r="Z51" i="20"/>
  <c r="AA51" i="20"/>
  <c r="AB51" i="20"/>
  <c r="AC51" i="20"/>
  <c r="AD51" i="20"/>
  <c r="U52" i="20"/>
  <c r="V52" i="20"/>
  <c r="W52" i="20"/>
  <c r="X52" i="20"/>
  <c r="Y52" i="20"/>
  <c r="Z52" i="20"/>
  <c r="AA52" i="20"/>
  <c r="AB52" i="20"/>
  <c r="AC52" i="20"/>
  <c r="AD52" i="20"/>
  <c r="U53" i="20"/>
  <c r="V53" i="20"/>
  <c r="W53" i="20"/>
  <c r="X53" i="20"/>
  <c r="Y53" i="20"/>
  <c r="Z53" i="20"/>
  <c r="AA53" i="20"/>
  <c r="AB53" i="20"/>
  <c r="AC53" i="20"/>
  <c r="AD53" i="20"/>
  <c r="U54" i="20"/>
  <c r="V54" i="20"/>
  <c r="W54" i="20"/>
  <c r="X54" i="20"/>
  <c r="Y54" i="20"/>
  <c r="Z54" i="20"/>
  <c r="AA54" i="20"/>
  <c r="AB54" i="20"/>
  <c r="AC54" i="20"/>
  <c r="AD54" i="20"/>
  <c r="U55" i="20"/>
  <c r="V55" i="20"/>
  <c r="W55" i="20"/>
  <c r="X55" i="20"/>
  <c r="Y55" i="20"/>
  <c r="Z55" i="20"/>
  <c r="AA55" i="20"/>
  <c r="AB55" i="20"/>
  <c r="AC55" i="20"/>
  <c r="AD55" i="20"/>
  <c r="U56" i="20"/>
  <c r="V56" i="20"/>
  <c r="W56" i="20"/>
  <c r="X56" i="20"/>
  <c r="Y56" i="20"/>
  <c r="Z56" i="20"/>
  <c r="AA56" i="20"/>
  <c r="AB56" i="20"/>
  <c r="AC56" i="20"/>
  <c r="AD56" i="20"/>
  <c r="U57" i="20"/>
  <c r="V57" i="20"/>
  <c r="W57" i="20"/>
  <c r="X57" i="20"/>
  <c r="Y57" i="20"/>
  <c r="Z57" i="20"/>
  <c r="AA57" i="20"/>
  <c r="AB57" i="20"/>
  <c r="AC57" i="20"/>
  <c r="AD57" i="20"/>
  <c r="U58" i="20"/>
  <c r="V58" i="20"/>
  <c r="W58" i="20"/>
  <c r="X58" i="20"/>
  <c r="Y58" i="20"/>
  <c r="Z58" i="20"/>
  <c r="AA58" i="20"/>
  <c r="AB58" i="20"/>
  <c r="AC58" i="20"/>
  <c r="AD58" i="20"/>
  <c r="U59" i="20"/>
  <c r="V59" i="20"/>
  <c r="W59" i="20"/>
  <c r="X59" i="20"/>
  <c r="Y59" i="20"/>
  <c r="Z59" i="20"/>
  <c r="AA59" i="20"/>
  <c r="AB59" i="20"/>
  <c r="AC59" i="20"/>
  <c r="AD59" i="20"/>
  <c r="U60" i="20"/>
  <c r="V60" i="20"/>
  <c r="W60" i="20"/>
  <c r="X60" i="20"/>
  <c r="Y60" i="20"/>
  <c r="Z60" i="20"/>
  <c r="AA60" i="20"/>
  <c r="AB60" i="20"/>
  <c r="AC60" i="20"/>
  <c r="AD60" i="20"/>
  <c r="U61" i="20"/>
  <c r="V61" i="20"/>
  <c r="W61" i="20"/>
  <c r="X61" i="20"/>
  <c r="Y61" i="20"/>
  <c r="Z61" i="20"/>
  <c r="AA61" i="20"/>
  <c r="AB61" i="20"/>
  <c r="AC61" i="20"/>
  <c r="AD61" i="20"/>
  <c r="U62" i="20"/>
  <c r="V62" i="20"/>
  <c r="W62" i="20"/>
  <c r="X62" i="20"/>
  <c r="Y62" i="20"/>
  <c r="Z62" i="20"/>
  <c r="AA62" i="20"/>
  <c r="AB62" i="20"/>
  <c r="AC62" i="20"/>
  <c r="AD62" i="20"/>
  <c r="U63" i="20"/>
  <c r="V63" i="20"/>
  <c r="W63" i="20"/>
  <c r="X63" i="20"/>
  <c r="Y63" i="20"/>
  <c r="Z63" i="20"/>
  <c r="AA63" i="20"/>
  <c r="AB63" i="20"/>
  <c r="AC63" i="20"/>
  <c r="AD63" i="20"/>
  <c r="U64" i="20"/>
  <c r="V64" i="20"/>
  <c r="W64" i="20"/>
  <c r="X64" i="20"/>
  <c r="Y64" i="20"/>
  <c r="Z64" i="20"/>
  <c r="AA64" i="20"/>
  <c r="AB64" i="20"/>
  <c r="AC64" i="20"/>
  <c r="AD64" i="20"/>
  <c r="U65" i="20"/>
  <c r="V65" i="20"/>
  <c r="W65" i="20"/>
  <c r="X65" i="20"/>
  <c r="Y65" i="20"/>
  <c r="Z65" i="20"/>
  <c r="AA65" i="20"/>
  <c r="AB65" i="20"/>
  <c r="AC65" i="20"/>
  <c r="AD65" i="20"/>
  <c r="U66" i="20"/>
  <c r="V66" i="20"/>
  <c r="W66" i="20"/>
  <c r="X66" i="20"/>
  <c r="Y66" i="20"/>
  <c r="Z66" i="20"/>
  <c r="AA66" i="20"/>
  <c r="AB66" i="20"/>
  <c r="AC66" i="20"/>
  <c r="AD66" i="20"/>
  <c r="U67" i="20"/>
  <c r="V67" i="20"/>
  <c r="W67" i="20"/>
  <c r="X67" i="20"/>
  <c r="Y67" i="20"/>
  <c r="Z67" i="20"/>
  <c r="AA67" i="20"/>
  <c r="AB67" i="20"/>
  <c r="AC67" i="20"/>
  <c r="AD67" i="20"/>
  <c r="U68" i="20"/>
  <c r="V68" i="20"/>
  <c r="W68" i="20"/>
  <c r="X68" i="20"/>
  <c r="Y68" i="20"/>
  <c r="Z68" i="20"/>
  <c r="AA68" i="20"/>
  <c r="AB68" i="20"/>
  <c r="AC68" i="20"/>
  <c r="AD68" i="20"/>
  <c r="U69" i="20"/>
  <c r="V69" i="20"/>
  <c r="W69" i="20"/>
  <c r="X69" i="20"/>
  <c r="Y69" i="20"/>
  <c r="Z69" i="20"/>
  <c r="AA69" i="20"/>
  <c r="AB69" i="20"/>
  <c r="AC69" i="20"/>
  <c r="AD69" i="20"/>
  <c r="U70" i="20"/>
  <c r="V70" i="20"/>
  <c r="W70" i="20"/>
  <c r="X70" i="20"/>
  <c r="Y70" i="20"/>
  <c r="Z70" i="20"/>
  <c r="AA70" i="20"/>
  <c r="AB70" i="20"/>
  <c r="AC70" i="20"/>
  <c r="AD70" i="20"/>
  <c r="U71" i="20"/>
  <c r="V71" i="20"/>
  <c r="W71" i="20"/>
  <c r="X71" i="20"/>
  <c r="Y71" i="20"/>
  <c r="Z71" i="20"/>
  <c r="AA71" i="20"/>
  <c r="AB71" i="20"/>
  <c r="AC71" i="20"/>
  <c r="AD71" i="20"/>
  <c r="U72" i="20"/>
  <c r="V72" i="20"/>
  <c r="W72" i="20"/>
  <c r="X72" i="20"/>
  <c r="Y72" i="20"/>
  <c r="Z72" i="20"/>
  <c r="AA72" i="20"/>
  <c r="AB72" i="20"/>
  <c r="AC72" i="20"/>
  <c r="AD72" i="20"/>
  <c r="U73" i="20"/>
  <c r="V73" i="20"/>
  <c r="W73" i="20"/>
  <c r="X73" i="20"/>
  <c r="Y73" i="20"/>
  <c r="Z73" i="20"/>
  <c r="AA73" i="20"/>
  <c r="AB73" i="20"/>
  <c r="AC73" i="20"/>
  <c r="AD73" i="20"/>
  <c r="U74" i="20"/>
  <c r="V74" i="20"/>
  <c r="W74" i="20"/>
  <c r="X74" i="20"/>
  <c r="Y74" i="20"/>
  <c r="Z74" i="20"/>
  <c r="AA74" i="20"/>
  <c r="AB74" i="20"/>
  <c r="AC74" i="20"/>
  <c r="AD74" i="20"/>
  <c r="U75" i="20"/>
  <c r="V75" i="20"/>
  <c r="W75" i="20"/>
  <c r="X75" i="20"/>
  <c r="Y75" i="20"/>
  <c r="Z75" i="20"/>
  <c r="AA75" i="20"/>
  <c r="AB75" i="20"/>
  <c r="AC75" i="20"/>
  <c r="AD75" i="20"/>
  <c r="U76" i="20"/>
  <c r="V76" i="20"/>
  <c r="W76" i="20"/>
  <c r="X76" i="20"/>
  <c r="Y76" i="20"/>
  <c r="Z76" i="20"/>
  <c r="AA76" i="20"/>
  <c r="AB76" i="20"/>
  <c r="AC76" i="20"/>
  <c r="AD76" i="20"/>
  <c r="U77" i="20"/>
  <c r="V77" i="20"/>
  <c r="W77" i="20"/>
  <c r="X77" i="20"/>
  <c r="Y77" i="20"/>
  <c r="Z77" i="20"/>
  <c r="AA77" i="20"/>
  <c r="AB77" i="20"/>
  <c r="AC77" i="20"/>
  <c r="AD77" i="20"/>
  <c r="U78" i="20"/>
  <c r="V78" i="20"/>
  <c r="W78" i="20"/>
  <c r="X78" i="20"/>
  <c r="Y78" i="20"/>
  <c r="Z78" i="20"/>
  <c r="AA78" i="20"/>
  <c r="AB78" i="20"/>
  <c r="AC78" i="20"/>
  <c r="AD78" i="20"/>
  <c r="U79" i="20"/>
  <c r="V79" i="20"/>
  <c r="W79" i="20"/>
  <c r="X79" i="20"/>
  <c r="Y79" i="20"/>
  <c r="Z79" i="20"/>
  <c r="AA79" i="20"/>
  <c r="AB79" i="20"/>
  <c r="AC79" i="20"/>
  <c r="AD79" i="20"/>
  <c r="U80" i="20"/>
  <c r="V80" i="20"/>
  <c r="W80" i="20"/>
  <c r="X80" i="20"/>
  <c r="Y80" i="20"/>
  <c r="Z80" i="20"/>
  <c r="AA80" i="20"/>
  <c r="AB80" i="20"/>
  <c r="AC80" i="20"/>
  <c r="AD80" i="20"/>
  <c r="U81" i="20"/>
  <c r="V81" i="20"/>
  <c r="W81" i="20"/>
  <c r="X81" i="20"/>
  <c r="Y81" i="20"/>
  <c r="Z81" i="20"/>
  <c r="AA81" i="20"/>
  <c r="AB81" i="20"/>
  <c r="AC81" i="20"/>
  <c r="AD81" i="20"/>
  <c r="U82" i="20"/>
  <c r="V82" i="20"/>
  <c r="W82" i="20"/>
  <c r="X82" i="20"/>
  <c r="Y82" i="20"/>
  <c r="Z82" i="20"/>
  <c r="AA82" i="20"/>
  <c r="AB82" i="20"/>
  <c r="AC82" i="20"/>
  <c r="AD82" i="20"/>
  <c r="U83" i="20"/>
  <c r="V83" i="20"/>
  <c r="W83" i="20"/>
  <c r="X83" i="20"/>
  <c r="Y83" i="20"/>
  <c r="Z83" i="20"/>
  <c r="AA83" i="20"/>
  <c r="AB83" i="20"/>
  <c r="AC83" i="20"/>
  <c r="AD83" i="20"/>
  <c r="U84" i="20"/>
  <c r="V84" i="20"/>
  <c r="W84" i="20"/>
  <c r="X84" i="20"/>
  <c r="Y84" i="20"/>
  <c r="Z84" i="20"/>
  <c r="AA84" i="20"/>
  <c r="AB84" i="20"/>
  <c r="AC84" i="20"/>
  <c r="AD84" i="20"/>
  <c r="U85" i="20"/>
  <c r="V85" i="20"/>
  <c r="W85" i="20"/>
  <c r="X85" i="20"/>
  <c r="Y85" i="20"/>
  <c r="Z85" i="20"/>
  <c r="AA85" i="20"/>
  <c r="AB85" i="20"/>
  <c r="AC85" i="20"/>
  <c r="AD85" i="20"/>
  <c r="U86" i="20"/>
  <c r="V86" i="20"/>
  <c r="W86" i="20"/>
  <c r="X86" i="20"/>
  <c r="Y86" i="20"/>
  <c r="Z86" i="20"/>
  <c r="AA86" i="20"/>
  <c r="AB86" i="20"/>
  <c r="AC86" i="20"/>
  <c r="AD86" i="20"/>
  <c r="U87" i="20"/>
  <c r="V87" i="20"/>
  <c r="W87" i="20"/>
  <c r="X87" i="20"/>
  <c r="Y87" i="20"/>
  <c r="Z87" i="20"/>
  <c r="AA87" i="20"/>
  <c r="AB87" i="20"/>
  <c r="AC87" i="20"/>
  <c r="AD87" i="20"/>
  <c r="U88" i="20"/>
  <c r="V88" i="20"/>
  <c r="W88" i="20"/>
  <c r="X88" i="20"/>
  <c r="Y88" i="20"/>
  <c r="Z88" i="20"/>
  <c r="AA88" i="20"/>
  <c r="AB88" i="20"/>
  <c r="AC88" i="20"/>
  <c r="AD88" i="20"/>
  <c r="U89" i="20"/>
  <c r="V89" i="20"/>
  <c r="W89" i="20"/>
  <c r="X89" i="20"/>
  <c r="Y89" i="20"/>
  <c r="Z89" i="20"/>
  <c r="AA89" i="20"/>
  <c r="AB89" i="20"/>
  <c r="AC89" i="20"/>
  <c r="AD89" i="20"/>
  <c r="U90" i="20"/>
  <c r="V90" i="20"/>
  <c r="W90" i="20"/>
  <c r="X90" i="20"/>
  <c r="Y90" i="20"/>
  <c r="Z90" i="20"/>
  <c r="AA90" i="20"/>
  <c r="AB90" i="20"/>
  <c r="AC90" i="20"/>
  <c r="AD90" i="20"/>
  <c r="U91" i="20"/>
  <c r="V91" i="20"/>
  <c r="W91" i="20"/>
  <c r="X91" i="20"/>
  <c r="Y91" i="20"/>
  <c r="Z91" i="20"/>
  <c r="AA91" i="20"/>
  <c r="AB91" i="20"/>
  <c r="AC91" i="20"/>
  <c r="AD91" i="20"/>
  <c r="U92" i="20"/>
  <c r="V92" i="20"/>
  <c r="W92" i="20"/>
  <c r="X92" i="20"/>
  <c r="Y92" i="20"/>
  <c r="Z92" i="20"/>
  <c r="AA92" i="20"/>
  <c r="AB92" i="20"/>
  <c r="AC92" i="20"/>
  <c r="AD92" i="20"/>
  <c r="U93" i="20"/>
  <c r="V93" i="20"/>
  <c r="W93" i="20"/>
  <c r="X93" i="20"/>
  <c r="Y93" i="20"/>
  <c r="Z93" i="20"/>
  <c r="AA93" i="20"/>
  <c r="AB93" i="20"/>
  <c r="AC93" i="20"/>
  <c r="AD93" i="20"/>
  <c r="U94" i="20"/>
  <c r="V94" i="20"/>
  <c r="W94" i="20"/>
  <c r="X94" i="20"/>
  <c r="Y94" i="20"/>
  <c r="Z94" i="20"/>
  <c r="AA94" i="20"/>
  <c r="AB94" i="20"/>
  <c r="AC94" i="20"/>
  <c r="AD94" i="20"/>
  <c r="U95" i="20"/>
  <c r="V95" i="20"/>
  <c r="W95" i="20"/>
  <c r="X95" i="20"/>
  <c r="Y95" i="20"/>
  <c r="Z95" i="20"/>
  <c r="AA95" i="20"/>
  <c r="AB95" i="20"/>
  <c r="AC95" i="20"/>
  <c r="AD95" i="20"/>
  <c r="U96" i="20"/>
  <c r="V96" i="20"/>
  <c r="W96" i="20"/>
  <c r="X96" i="20"/>
  <c r="Y96" i="20"/>
  <c r="Z96" i="20"/>
  <c r="AA96" i="20"/>
  <c r="AB96" i="20"/>
  <c r="AC96" i="20"/>
  <c r="AD96" i="20"/>
  <c r="U97" i="20"/>
  <c r="V97" i="20"/>
  <c r="W97" i="20"/>
  <c r="X97" i="20"/>
  <c r="Y97" i="20"/>
  <c r="Z97" i="20"/>
  <c r="AA97" i="20"/>
  <c r="AB97" i="20"/>
  <c r="AC97" i="20"/>
  <c r="AD97" i="20"/>
  <c r="U98" i="20"/>
  <c r="V98" i="20"/>
  <c r="W98" i="20"/>
  <c r="X98" i="20"/>
  <c r="Y98" i="20"/>
  <c r="Z98" i="20"/>
  <c r="AA98" i="20"/>
  <c r="AB98" i="20"/>
  <c r="AC98" i="20"/>
  <c r="AD98" i="20"/>
  <c r="U99" i="20"/>
  <c r="V99" i="20"/>
  <c r="W99" i="20"/>
  <c r="X99" i="20"/>
  <c r="Y99" i="20"/>
  <c r="Z99" i="20"/>
  <c r="AA99" i="20"/>
  <c r="AB99" i="20"/>
  <c r="AC99" i="20"/>
  <c r="AD99" i="20"/>
  <c r="U100" i="20"/>
  <c r="V100" i="20"/>
  <c r="W100" i="20"/>
  <c r="X100" i="20"/>
  <c r="Y100" i="20"/>
  <c r="Z100" i="20"/>
  <c r="AA100" i="20"/>
  <c r="AB100" i="20"/>
  <c r="AC100" i="20"/>
  <c r="AD100" i="20"/>
  <c r="U101" i="20"/>
  <c r="V101" i="20"/>
  <c r="W101" i="20"/>
  <c r="X101" i="20"/>
  <c r="Y101" i="20"/>
  <c r="Z101" i="20"/>
  <c r="AA101" i="20"/>
  <c r="AB101" i="20"/>
  <c r="AC101" i="20"/>
  <c r="AD101" i="20"/>
  <c r="U102" i="20"/>
  <c r="V102" i="20"/>
  <c r="W102" i="20"/>
  <c r="X102" i="20"/>
  <c r="Y102" i="20"/>
  <c r="Z102" i="20"/>
  <c r="AA102" i="20"/>
  <c r="AB102" i="20"/>
  <c r="AC102" i="20"/>
  <c r="AD102" i="20"/>
  <c r="U103" i="20"/>
  <c r="V103" i="20"/>
  <c r="W103" i="20"/>
  <c r="X103" i="20"/>
  <c r="Y103" i="20"/>
  <c r="Z103" i="20"/>
  <c r="AA103" i="20"/>
  <c r="AB103" i="20"/>
  <c r="AC103" i="20"/>
  <c r="AD103" i="20"/>
  <c r="U104" i="20"/>
  <c r="V104" i="20"/>
  <c r="W104" i="20"/>
  <c r="X104" i="20"/>
  <c r="Y104" i="20"/>
  <c r="Z104" i="20"/>
  <c r="AA104" i="20"/>
  <c r="AB104" i="20"/>
  <c r="AC104" i="20"/>
  <c r="AD104" i="20"/>
  <c r="U105" i="20"/>
  <c r="V105" i="20"/>
  <c r="W105" i="20"/>
  <c r="X105" i="20"/>
  <c r="Y105" i="20"/>
  <c r="Z105" i="20"/>
  <c r="AA105" i="20"/>
  <c r="AB105" i="20"/>
  <c r="AC105" i="20"/>
  <c r="AD105" i="20"/>
  <c r="U106" i="20"/>
  <c r="V106" i="20"/>
  <c r="W106" i="20"/>
  <c r="X106" i="20"/>
  <c r="Y106" i="20"/>
  <c r="Z106" i="20"/>
  <c r="AA106" i="20"/>
  <c r="AB106" i="20"/>
  <c r="AC106" i="20"/>
  <c r="AD106" i="20"/>
  <c r="U107" i="20"/>
  <c r="V107" i="20"/>
  <c r="W107" i="20"/>
  <c r="X107" i="20"/>
  <c r="Y107" i="20"/>
  <c r="Z107" i="20"/>
  <c r="AA107" i="20"/>
  <c r="AB107" i="20"/>
  <c r="AC107" i="20"/>
  <c r="AD107" i="20"/>
  <c r="U108" i="20"/>
  <c r="V108" i="20"/>
  <c r="W108" i="20"/>
  <c r="X108" i="20"/>
  <c r="Y108" i="20"/>
  <c r="Z108" i="20"/>
  <c r="AA108" i="20"/>
  <c r="AB108" i="20"/>
  <c r="AC108" i="20"/>
  <c r="AD108" i="20"/>
  <c r="U109" i="20"/>
  <c r="V109" i="20"/>
  <c r="W109" i="20"/>
  <c r="X109" i="20"/>
  <c r="Y109" i="20"/>
  <c r="Z109" i="20"/>
  <c r="AA109" i="20"/>
  <c r="AB109" i="20"/>
  <c r="AC109" i="20"/>
  <c r="AD109" i="20"/>
  <c r="U110" i="20"/>
  <c r="V110" i="20"/>
  <c r="W110" i="20"/>
  <c r="X110" i="20"/>
  <c r="Y110" i="20"/>
  <c r="Z110" i="20"/>
  <c r="AA110" i="20"/>
  <c r="AB110" i="20"/>
  <c r="AC110" i="20"/>
  <c r="AD110" i="20"/>
  <c r="U111" i="20"/>
  <c r="V111" i="20"/>
  <c r="W111" i="20"/>
  <c r="X111" i="20"/>
  <c r="Y111" i="20"/>
  <c r="Z111" i="20"/>
  <c r="AA111" i="20"/>
  <c r="AB111" i="20"/>
  <c r="AC111" i="20"/>
  <c r="AD111" i="20"/>
  <c r="U112" i="20"/>
  <c r="V112" i="20"/>
  <c r="W112" i="20"/>
  <c r="X112" i="20"/>
  <c r="Y112" i="20"/>
  <c r="Z112" i="20"/>
  <c r="AA112" i="20"/>
  <c r="AB112" i="20"/>
  <c r="AC112" i="20"/>
  <c r="AD112" i="20"/>
  <c r="U113" i="20"/>
  <c r="V113" i="20"/>
  <c r="W113" i="20"/>
  <c r="X113" i="20"/>
  <c r="Y113" i="20"/>
  <c r="Z113" i="20"/>
  <c r="AA113" i="20"/>
  <c r="AB113" i="20"/>
  <c r="AC113" i="20"/>
  <c r="AD113" i="20"/>
  <c r="U114" i="20"/>
  <c r="V114" i="20"/>
  <c r="W114" i="20"/>
  <c r="X114" i="20"/>
  <c r="Y114" i="20"/>
  <c r="Z114" i="20"/>
  <c r="AA114" i="20"/>
  <c r="AB114" i="20"/>
  <c r="AC114" i="20"/>
  <c r="AD114" i="20"/>
  <c r="U115" i="20"/>
  <c r="V115" i="20"/>
  <c r="W115" i="20"/>
  <c r="X115" i="20"/>
  <c r="Y115" i="20"/>
  <c r="Z115" i="20"/>
  <c r="AA115" i="20"/>
  <c r="AB115" i="20"/>
  <c r="AC115" i="20"/>
  <c r="AD115" i="20"/>
  <c r="U116" i="20"/>
  <c r="V116" i="20"/>
  <c r="W116" i="20"/>
  <c r="X116" i="20"/>
  <c r="Y116" i="20"/>
  <c r="Z116" i="20"/>
  <c r="AA116" i="20"/>
  <c r="AB116" i="20"/>
  <c r="AC116" i="20"/>
  <c r="AD116" i="20"/>
  <c r="U117" i="20"/>
  <c r="V117" i="20"/>
  <c r="W117" i="20"/>
  <c r="X117" i="20"/>
  <c r="Y117" i="20"/>
  <c r="Z117" i="20"/>
  <c r="AA117" i="20"/>
  <c r="AB117" i="20"/>
  <c r="AC117" i="20"/>
  <c r="AD117" i="20"/>
  <c r="U118" i="20"/>
  <c r="V118" i="20"/>
  <c r="W118" i="20"/>
  <c r="X118" i="20"/>
  <c r="Y118" i="20"/>
  <c r="Z118" i="20"/>
  <c r="AA118" i="20"/>
  <c r="AB118" i="20"/>
  <c r="AC118" i="20"/>
  <c r="AD118" i="20"/>
  <c r="U119" i="20"/>
  <c r="V119" i="20"/>
  <c r="W119" i="20"/>
  <c r="X119" i="20"/>
  <c r="Y119" i="20"/>
  <c r="Z119" i="20"/>
  <c r="AA119" i="20"/>
  <c r="AB119" i="20"/>
  <c r="AC119" i="20"/>
  <c r="AD119" i="20"/>
  <c r="AD8" i="20"/>
  <c r="AC8" i="20"/>
  <c r="AB8" i="20"/>
  <c r="AA8" i="20"/>
  <c r="Z8" i="20"/>
  <c r="Y8" i="20"/>
  <c r="X8" i="20"/>
  <c r="W8" i="20"/>
  <c r="V8" i="20"/>
  <c r="U8" i="20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37" i="17"/>
  <c r="U97" i="17"/>
  <c r="V97" i="17"/>
  <c r="W97" i="17"/>
  <c r="X97" i="17"/>
  <c r="Y97" i="17"/>
  <c r="Z97" i="17"/>
  <c r="AA97" i="17"/>
  <c r="AB97" i="17"/>
  <c r="AC97" i="17"/>
  <c r="AD97" i="17"/>
  <c r="U98" i="17"/>
  <c r="V98" i="17"/>
  <c r="W98" i="17"/>
  <c r="X98" i="17"/>
  <c r="Y98" i="17"/>
  <c r="Z98" i="17"/>
  <c r="AA98" i="17"/>
  <c r="AB98" i="17"/>
  <c r="AC98" i="17"/>
  <c r="AD98" i="17"/>
  <c r="U94" i="17"/>
  <c r="V94" i="17"/>
  <c r="W94" i="17"/>
  <c r="X94" i="17"/>
  <c r="Y94" i="17"/>
  <c r="Z94" i="17"/>
  <c r="AA94" i="17"/>
  <c r="AB94" i="17"/>
  <c r="AC94" i="17"/>
  <c r="AD94" i="17"/>
  <c r="U95" i="17"/>
  <c r="V95" i="17"/>
  <c r="W95" i="17"/>
  <c r="X95" i="17"/>
  <c r="Y95" i="17"/>
  <c r="Z95" i="17"/>
  <c r="AA95" i="17"/>
  <c r="AB95" i="17"/>
  <c r="AC95" i="17"/>
  <c r="AD95" i="17"/>
  <c r="U96" i="17"/>
  <c r="V96" i="17"/>
  <c r="W96" i="17"/>
  <c r="X96" i="17"/>
  <c r="Y96" i="17"/>
  <c r="Z96" i="17"/>
  <c r="AA96" i="17"/>
  <c r="AB96" i="17"/>
  <c r="AC96" i="17"/>
  <c r="AD96" i="17"/>
  <c r="U9" i="17"/>
  <c r="V9" i="17"/>
  <c r="W9" i="17"/>
  <c r="X9" i="17"/>
  <c r="Y9" i="17"/>
  <c r="Z9" i="17"/>
  <c r="AA9" i="17"/>
  <c r="AB9" i="17"/>
  <c r="AC9" i="17"/>
  <c r="AD9" i="17"/>
  <c r="U10" i="17"/>
  <c r="V10" i="17"/>
  <c r="W10" i="17"/>
  <c r="X10" i="17"/>
  <c r="Y10" i="17"/>
  <c r="Z10" i="17"/>
  <c r="AA10" i="17"/>
  <c r="AB10" i="17"/>
  <c r="AC10" i="17"/>
  <c r="AD10" i="17"/>
  <c r="U11" i="17"/>
  <c r="V11" i="17"/>
  <c r="W11" i="17"/>
  <c r="X11" i="17"/>
  <c r="Y11" i="17"/>
  <c r="Z11" i="17"/>
  <c r="AA11" i="17"/>
  <c r="AB11" i="17"/>
  <c r="AC11" i="17"/>
  <c r="AD11" i="17"/>
  <c r="U12" i="17"/>
  <c r="V12" i="17"/>
  <c r="W12" i="17"/>
  <c r="X12" i="17"/>
  <c r="Y12" i="17"/>
  <c r="Z12" i="17"/>
  <c r="AA12" i="17"/>
  <c r="AB12" i="17"/>
  <c r="AC12" i="17"/>
  <c r="AD12" i="17"/>
  <c r="U13" i="17"/>
  <c r="V13" i="17"/>
  <c r="W13" i="17"/>
  <c r="X13" i="17"/>
  <c r="Y13" i="17"/>
  <c r="Z13" i="17"/>
  <c r="AA13" i="17"/>
  <c r="AB13" i="17"/>
  <c r="AC13" i="17"/>
  <c r="AD13" i="17"/>
  <c r="U14" i="17"/>
  <c r="V14" i="17"/>
  <c r="W14" i="17"/>
  <c r="X14" i="17"/>
  <c r="Y14" i="17"/>
  <c r="Z14" i="17"/>
  <c r="AA14" i="17"/>
  <c r="AB14" i="17"/>
  <c r="AC14" i="17"/>
  <c r="AD14" i="17"/>
  <c r="U15" i="17"/>
  <c r="V15" i="17"/>
  <c r="W15" i="17"/>
  <c r="X15" i="17"/>
  <c r="Y15" i="17"/>
  <c r="Z15" i="17"/>
  <c r="AA15" i="17"/>
  <c r="AB15" i="17"/>
  <c r="AC15" i="17"/>
  <c r="AD15" i="17"/>
  <c r="U16" i="17"/>
  <c r="V16" i="17"/>
  <c r="W16" i="17"/>
  <c r="X16" i="17"/>
  <c r="Y16" i="17"/>
  <c r="Z16" i="17"/>
  <c r="AA16" i="17"/>
  <c r="AB16" i="17"/>
  <c r="AC16" i="17"/>
  <c r="AD16" i="17"/>
  <c r="U17" i="17"/>
  <c r="V17" i="17"/>
  <c r="W17" i="17"/>
  <c r="X17" i="17"/>
  <c r="Y17" i="17"/>
  <c r="Z17" i="17"/>
  <c r="AA17" i="17"/>
  <c r="AB17" i="17"/>
  <c r="AC17" i="17"/>
  <c r="AD17" i="17"/>
  <c r="U18" i="17"/>
  <c r="V18" i="17"/>
  <c r="W18" i="17"/>
  <c r="X18" i="17"/>
  <c r="Y18" i="17"/>
  <c r="Z18" i="17"/>
  <c r="AA18" i="17"/>
  <c r="AB18" i="17"/>
  <c r="AC18" i="17"/>
  <c r="AD18" i="17"/>
  <c r="U19" i="17"/>
  <c r="V19" i="17"/>
  <c r="W19" i="17"/>
  <c r="X19" i="17"/>
  <c r="Y19" i="17"/>
  <c r="Z19" i="17"/>
  <c r="AA19" i="17"/>
  <c r="AB19" i="17"/>
  <c r="AC19" i="17"/>
  <c r="AD19" i="17"/>
  <c r="U20" i="17"/>
  <c r="V20" i="17"/>
  <c r="W20" i="17"/>
  <c r="X20" i="17"/>
  <c r="Y20" i="17"/>
  <c r="Z20" i="17"/>
  <c r="AA20" i="17"/>
  <c r="AB20" i="17"/>
  <c r="AC20" i="17"/>
  <c r="AD20" i="17"/>
  <c r="U21" i="17"/>
  <c r="V21" i="17"/>
  <c r="W21" i="17"/>
  <c r="X21" i="17"/>
  <c r="Y21" i="17"/>
  <c r="Z21" i="17"/>
  <c r="AA21" i="17"/>
  <c r="AB21" i="17"/>
  <c r="AC21" i="17"/>
  <c r="AD21" i="17"/>
  <c r="U22" i="17"/>
  <c r="V22" i="17"/>
  <c r="W22" i="17"/>
  <c r="X22" i="17"/>
  <c r="Y22" i="17"/>
  <c r="Z22" i="17"/>
  <c r="AA22" i="17"/>
  <c r="AB22" i="17"/>
  <c r="AC22" i="17"/>
  <c r="AD22" i="17"/>
  <c r="U23" i="17"/>
  <c r="V23" i="17"/>
  <c r="W23" i="17"/>
  <c r="X23" i="17"/>
  <c r="Y23" i="17"/>
  <c r="Z23" i="17"/>
  <c r="AA23" i="17"/>
  <c r="AB23" i="17"/>
  <c r="AC23" i="17"/>
  <c r="AD23" i="17"/>
  <c r="U24" i="17"/>
  <c r="V24" i="17"/>
  <c r="W24" i="17"/>
  <c r="X24" i="17"/>
  <c r="Y24" i="17"/>
  <c r="Z24" i="17"/>
  <c r="AA24" i="17"/>
  <c r="AB24" i="17"/>
  <c r="AC24" i="17"/>
  <c r="AD24" i="17"/>
  <c r="U25" i="17"/>
  <c r="V25" i="17"/>
  <c r="W25" i="17"/>
  <c r="X25" i="17"/>
  <c r="Y25" i="17"/>
  <c r="Z25" i="17"/>
  <c r="AA25" i="17"/>
  <c r="AB25" i="17"/>
  <c r="AC25" i="17"/>
  <c r="AD25" i="17"/>
  <c r="U26" i="17"/>
  <c r="V26" i="17"/>
  <c r="W26" i="17"/>
  <c r="X26" i="17"/>
  <c r="Y26" i="17"/>
  <c r="Z26" i="17"/>
  <c r="AA26" i="17"/>
  <c r="AB26" i="17"/>
  <c r="AC26" i="17"/>
  <c r="AD26" i="17"/>
  <c r="U27" i="17"/>
  <c r="V27" i="17"/>
  <c r="W27" i="17"/>
  <c r="X27" i="17"/>
  <c r="Y27" i="17"/>
  <c r="Z27" i="17"/>
  <c r="AA27" i="17"/>
  <c r="AB27" i="17"/>
  <c r="AC27" i="17"/>
  <c r="AD27" i="17"/>
  <c r="U28" i="17"/>
  <c r="V28" i="17"/>
  <c r="W28" i="17"/>
  <c r="X28" i="17"/>
  <c r="Y28" i="17"/>
  <c r="Z28" i="17"/>
  <c r="AA28" i="17"/>
  <c r="AB28" i="17"/>
  <c r="AC28" i="17"/>
  <c r="AD28" i="17"/>
  <c r="U29" i="17"/>
  <c r="V29" i="17"/>
  <c r="W29" i="17"/>
  <c r="X29" i="17"/>
  <c r="Y29" i="17"/>
  <c r="Z29" i="17"/>
  <c r="AA29" i="17"/>
  <c r="AB29" i="17"/>
  <c r="AC29" i="17"/>
  <c r="AD29" i="17"/>
  <c r="U30" i="17"/>
  <c r="V30" i="17"/>
  <c r="W30" i="17"/>
  <c r="X30" i="17"/>
  <c r="Y30" i="17"/>
  <c r="Z30" i="17"/>
  <c r="AA30" i="17"/>
  <c r="AB30" i="17"/>
  <c r="AC30" i="17"/>
  <c r="AD30" i="17"/>
  <c r="U31" i="17"/>
  <c r="V31" i="17"/>
  <c r="W31" i="17"/>
  <c r="X31" i="17"/>
  <c r="Y31" i="17"/>
  <c r="Z31" i="17"/>
  <c r="AA31" i="17"/>
  <c r="AB31" i="17"/>
  <c r="AC31" i="17"/>
  <c r="AD31" i="17"/>
  <c r="U32" i="17"/>
  <c r="V32" i="17"/>
  <c r="W32" i="17"/>
  <c r="X32" i="17"/>
  <c r="Y32" i="17"/>
  <c r="Z32" i="17"/>
  <c r="AA32" i="17"/>
  <c r="AB32" i="17"/>
  <c r="AC32" i="17"/>
  <c r="AD32" i="17"/>
  <c r="U33" i="17"/>
  <c r="V33" i="17"/>
  <c r="W33" i="17"/>
  <c r="X33" i="17"/>
  <c r="Y33" i="17"/>
  <c r="Z33" i="17"/>
  <c r="AA33" i="17"/>
  <c r="AB33" i="17"/>
  <c r="AC33" i="17"/>
  <c r="AD33" i="17"/>
  <c r="U34" i="17"/>
  <c r="V34" i="17"/>
  <c r="W34" i="17"/>
  <c r="X34" i="17"/>
  <c r="Y34" i="17"/>
  <c r="Z34" i="17"/>
  <c r="AA34" i="17"/>
  <c r="AB34" i="17"/>
  <c r="AC34" i="17"/>
  <c r="AD34" i="17"/>
  <c r="U35" i="17"/>
  <c r="V35" i="17"/>
  <c r="W35" i="17"/>
  <c r="X35" i="17"/>
  <c r="Y35" i="17"/>
  <c r="Z35" i="17"/>
  <c r="AA35" i="17"/>
  <c r="AB35" i="17"/>
  <c r="AC35" i="17"/>
  <c r="AD35" i="17"/>
  <c r="U36" i="17"/>
  <c r="V36" i="17"/>
  <c r="W36" i="17"/>
  <c r="X36" i="17"/>
  <c r="Y36" i="17"/>
  <c r="Z36" i="17"/>
  <c r="AA36" i="17"/>
  <c r="AB36" i="17"/>
  <c r="AC36" i="17"/>
  <c r="AD36" i="17"/>
  <c r="U37" i="17"/>
  <c r="V37" i="17"/>
  <c r="W37" i="17"/>
  <c r="X37" i="17"/>
  <c r="Y37" i="17"/>
  <c r="Z37" i="17"/>
  <c r="AA37" i="17"/>
  <c r="AB37" i="17"/>
  <c r="AC37" i="17"/>
  <c r="AD37" i="17"/>
  <c r="U38" i="17"/>
  <c r="V38" i="17"/>
  <c r="W38" i="17"/>
  <c r="X38" i="17"/>
  <c r="Y38" i="17"/>
  <c r="Z38" i="17"/>
  <c r="AA38" i="17"/>
  <c r="AB38" i="17"/>
  <c r="AC38" i="17"/>
  <c r="AD38" i="17"/>
  <c r="U39" i="17"/>
  <c r="V39" i="17"/>
  <c r="W39" i="17"/>
  <c r="X39" i="17"/>
  <c r="Y39" i="17"/>
  <c r="Z39" i="17"/>
  <c r="AA39" i="17"/>
  <c r="AB39" i="17"/>
  <c r="AC39" i="17"/>
  <c r="AD39" i="17"/>
  <c r="U40" i="17"/>
  <c r="V40" i="17"/>
  <c r="W40" i="17"/>
  <c r="X40" i="17"/>
  <c r="Y40" i="17"/>
  <c r="Z40" i="17"/>
  <c r="AA40" i="17"/>
  <c r="AB40" i="17"/>
  <c r="AC40" i="17"/>
  <c r="AD40" i="17"/>
  <c r="U41" i="17"/>
  <c r="V41" i="17"/>
  <c r="W41" i="17"/>
  <c r="X41" i="17"/>
  <c r="Y41" i="17"/>
  <c r="Z41" i="17"/>
  <c r="AA41" i="17"/>
  <c r="AB41" i="17"/>
  <c r="AC41" i="17"/>
  <c r="AD41" i="17"/>
  <c r="U42" i="17"/>
  <c r="V42" i="17"/>
  <c r="W42" i="17"/>
  <c r="X42" i="17"/>
  <c r="Y42" i="17"/>
  <c r="Z42" i="17"/>
  <c r="AA42" i="17"/>
  <c r="AB42" i="17"/>
  <c r="AC42" i="17"/>
  <c r="AD42" i="17"/>
  <c r="U43" i="17"/>
  <c r="V43" i="17"/>
  <c r="W43" i="17"/>
  <c r="X43" i="17"/>
  <c r="Y43" i="17"/>
  <c r="Z43" i="17"/>
  <c r="AA43" i="17"/>
  <c r="AB43" i="17"/>
  <c r="AC43" i="17"/>
  <c r="AD43" i="17"/>
  <c r="U44" i="17"/>
  <c r="V44" i="17"/>
  <c r="W44" i="17"/>
  <c r="X44" i="17"/>
  <c r="Y44" i="17"/>
  <c r="Z44" i="17"/>
  <c r="AA44" i="17"/>
  <c r="AB44" i="17"/>
  <c r="AC44" i="17"/>
  <c r="AD44" i="17"/>
  <c r="U45" i="17"/>
  <c r="V45" i="17"/>
  <c r="W45" i="17"/>
  <c r="X45" i="17"/>
  <c r="Y45" i="17"/>
  <c r="Z45" i="17"/>
  <c r="AA45" i="17"/>
  <c r="AB45" i="17"/>
  <c r="AC45" i="17"/>
  <c r="AD45" i="17"/>
  <c r="U46" i="17"/>
  <c r="V46" i="17"/>
  <c r="W46" i="17"/>
  <c r="X46" i="17"/>
  <c r="Y46" i="17"/>
  <c r="Z46" i="17"/>
  <c r="AA46" i="17"/>
  <c r="AB46" i="17"/>
  <c r="AC46" i="17"/>
  <c r="AD46" i="17"/>
  <c r="U47" i="17"/>
  <c r="V47" i="17"/>
  <c r="W47" i="17"/>
  <c r="X47" i="17"/>
  <c r="Y47" i="17"/>
  <c r="Z47" i="17"/>
  <c r="AA47" i="17"/>
  <c r="AB47" i="17"/>
  <c r="AC47" i="17"/>
  <c r="AD47" i="17"/>
  <c r="U48" i="17"/>
  <c r="V48" i="17"/>
  <c r="W48" i="17"/>
  <c r="X48" i="17"/>
  <c r="Y48" i="17"/>
  <c r="Z48" i="17"/>
  <c r="AA48" i="17"/>
  <c r="AB48" i="17"/>
  <c r="AC48" i="17"/>
  <c r="AD48" i="17"/>
  <c r="U49" i="17"/>
  <c r="V49" i="17"/>
  <c r="W49" i="17"/>
  <c r="X49" i="17"/>
  <c r="Y49" i="17"/>
  <c r="Z49" i="17"/>
  <c r="AA49" i="17"/>
  <c r="AB49" i="17"/>
  <c r="AC49" i="17"/>
  <c r="AD49" i="17"/>
  <c r="U50" i="17"/>
  <c r="V50" i="17"/>
  <c r="W50" i="17"/>
  <c r="X50" i="17"/>
  <c r="Y50" i="17"/>
  <c r="Z50" i="17"/>
  <c r="AA50" i="17"/>
  <c r="AB50" i="17"/>
  <c r="AC50" i="17"/>
  <c r="AD50" i="17"/>
  <c r="U51" i="17"/>
  <c r="V51" i="17"/>
  <c r="W51" i="17"/>
  <c r="X51" i="17"/>
  <c r="Y51" i="17"/>
  <c r="Z51" i="17"/>
  <c r="AA51" i="17"/>
  <c r="AB51" i="17"/>
  <c r="AC51" i="17"/>
  <c r="AD51" i="17"/>
  <c r="U52" i="17"/>
  <c r="V52" i="17"/>
  <c r="W52" i="17"/>
  <c r="X52" i="17"/>
  <c r="Y52" i="17"/>
  <c r="Z52" i="17"/>
  <c r="AA52" i="17"/>
  <c r="AB52" i="17"/>
  <c r="AC52" i="17"/>
  <c r="AD52" i="17"/>
  <c r="U53" i="17"/>
  <c r="V53" i="17"/>
  <c r="W53" i="17"/>
  <c r="X53" i="17"/>
  <c r="Y53" i="17"/>
  <c r="Z53" i="17"/>
  <c r="AA53" i="17"/>
  <c r="AB53" i="17"/>
  <c r="AC53" i="17"/>
  <c r="AD53" i="17"/>
  <c r="U54" i="17"/>
  <c r="V54" i="17"/>
  <c r="W54" i="17"/>
  <c r="X54" i="17"/>
  <c r="Y54" i="17"/>
  <c r="Z54" i="17"/>
  <c r="AA54" i="17"/>
  <c r="AB54" i="17"/>
  <c r="AC54" i="17"/>
  <c r="AD54" i="17"/>
  <c r="U55" i="17"/>
  <c r="V55" i="17"/>
  <c r="W55" i="17"/>
  <c r="X55" i="17"/>
  <c r="Y55" i="17"/>
  <c r="Z55" i="17"/>
  <c r="AA55" i="17"/>
  <c r="AB55" i="17"/>
  <c r="AC55" i="17"/>
  <c r="AD55" i="17"/>
  <c r="U56" i="17"/>
  <c r="V56" i="17"/>
  <c r="W56" i="17"/>
  <c r="X56" i="17"/>
  <c r="Y56" i="17"/>
  <c r="Z56" i="17"/>
  <c r="AA56" i="17"/>
  <c r="AB56" i="17"/>
  <c r="AC56" i="17"/>
  <c r="AD56" i="17"/>
  <c r="U57" i="17"/>
  <c r="V57" i="17"/>
  <c r="W57" i="17"/>
  <c r="X57" i="17"/>
  <c r="Y57" i="17"/>
  <c r="Z57" i="17"/>
  <c r="AA57" i="17"/>
  <c r="AB57" i="17"/>
  <c r="AC57" i="17"/>
  <c r="AD57" i="17"/>
  <c r="U58" i="17"/>
  <c r="V58" i="17"/>
  <c r="W58" i="17"/>
  <c r="X58" i="17"/>
  <c r="Y58" i="17"/>
  <c r="Z58" i="17"/>
  <c r="AA58" i="17"/>
  <c r="AB58" i="17"/>
  <c r="AC58" i="17"/>
  <c r="AD58" i="17"/>
  <c r="U59" i="17"/>
  <c r="V59" i="17"/>
  <c r="W59" i="17"/>
  <c r="X59" i="17"/>
  <c r="Y59" i="17"/>
  <c r="Z59" i="17"/>
  <c r="AA59" i="17"/>
  <c r="AB59" i="17"/>
  <c r="AC59" i="17"/>
  <c r="AD59" i="17"/>
  <c r="U60" i="17"/>
  <c r="V60" i="17"/>
  <c r="W60" i="17"/>
  <c r="X60" i="17"/>
  <c r="Y60" i="17"/>
  <c r="Z60" i="17"/>
  <c r="AA60" i="17"/>
  <c r="AB60" i="17"/>
  <c r="AC60" i="17"/>
  <c r="AD60" i="17"/>
  <c r="U61" i="17"/>
  <c r="V61" i="17"/>
  <c r="W61" i="17"/>
  <c r="X61" i="17"/>
  <c r="Y61" i="17"/>
  <c r="Z61" i="17"/>
  <c r="AA61" i="17"/>
  <c r="AB61" i="17"/>
  <c r="AC61" i="17"/>
  <c r="AD61" i="17"/>
  <c r="U62" i="17"/>
  <c r="V62" i="17"/>
  <c r="W62" i="17"/>
  <c r="X62" i="17"/>
  <c r="Y62" i="17"/>
  <c r="Z62" i="17"/>
  <c r="AA62" i="17"/>
  <c r="AB62" i="17"/>
  <c r="AC62" i="17"/>
  <c r="AD62" i="17"/>
  <c r="U63" i="17"/>
  <c r="V63" i="17"/>
  <c r="W63" i="17"/>
  <c r="X63" i="17"/>
  <c r="Y63" i="17"/>
  <c r="Z63" i="17"/>
  <c r="AA63" i="17"/>
  <c r="AB63" i="17"/>
  <c r="AC63" i="17"/>
  <c r="AD63" i="17"/>
  <c r="U64" i="17"/>
  <c r="V64" i="17"/>
  <c r="W64" i="17"/>
  <c r="X64" i="17"/>
  <c r="Y64" i="17"/>
  <c r="Z64" i="17"/>
  <c r="AA64" i="17"/>
  <c r="AB64" i="17"/>
  <c r="AC64" i="17"/>
  <c r="AD64" i="17"/>
  <c r="U65" i="17"/>
  <c r="V65" i="17"/>
  <c r="W65" i="17"/>
  <c r="X65" i="17"/>
  <c r="Y65" i="17"/>
  <c r="Z65" i="17"/>
  <c r="AA65" i="17"/>
  <c r="AB65" i="17"/>
  <c r="AC65" i="17"/>
  <c r="AD65" i="17"/>
  <c r="U66" i="17"/>
  <c r="V66" i="17"/>
  <c r="W66" i="17"/>
  <c r="X66" i="17"/>
  <c r="Y66" i="17"/>
  <c r="Z66" i="17"/>
  <c r="AA66" i="17"/>
  <c r="AB66" i="17"/>
  <c r="AC66" i="17"/>
  <c r="AD66" i="17"/>
  <c r="U67" i="17"/>
  <c r="V67" i="17"/>
  <c r="W67" i="17"/>
  <c r="X67" i="17"/>
  <c r="Y67" i="17"/>
  <c r="Z67" i="17"/>
  <c r="AA67" i="17"/>
  <c r="AB67" i="17"/>
  <c r="AC67" i="17"/>
  <c r="AD67" i="17"/>
  <c r="U68" i="17"/>
  <c r="V68" i="17"/>
  <c r="W68" i="17"/>
  <c r="X68" i="17"/>
  <c r="Y68" i="17"/>
  <c r="Z68" i="17"/>
  <c r="AA68" i="17"/>
  <c r="AB68" i="17"/>
  <c r="AC68" i="17"/>
  <c r="AD68" i="17"/>
  <c r="U69" i="17"/>
  <c r="V69" i="17"/>
  <c r="W69" i="17"/>
  <c r="X69" i="17"/>
  <c r="Y69" i="17"/>
  <c r="Z69" i="17"/>
  <c r="AA69" i="17"/>
  <c r="AB69" i="17"/>
  <c r="AC69" i="17"/>
  <c r="AD69" i="17"/>
  <c r="U70" i="17"/>
  <c r="V70" i="17"/>
  <c r="W70" i="17"/>
  <c r="X70" i="17"/>
  <c r="Y70" i="17"/>
  <c r="Z70" i="17"/>
  <c r="AA70" i="17"/>
  <c r="AB70" i="17"/>
  <c r="AC70" i="17"/>
  <c r="AD70" i="17"/>
  <c r="U71" i="17"/>
  <c r="V71" i="17"/>
  <c r="W71" i="17"/>
  <c r="X71" i="17"/>
  <c r="Y71" i="17"/>
  <c r="Z71" i="17"/>
  <c r="AA71" i="17"/>
  <c r="AB71" i="17"/>
  <c r="AC71" i="17"/>
  <c r="AD71" i="17"/>
  <c r="U72" i="17"/>
  <c r="V72" i="17"/>
  <c r="W72" i="17"/>
  <c r="X72" i="17"/>
  <c r="Y72" i="17"/>
  <c r="Z72" i="17"/>
  <c r="AA72" i="17"/>
  <c r="AB72" i="17"/>
  <c r="AC72" i="17"/>
  <c r="AD72" i="17"/>
  <c r="U73" i="17"/>
  <c r="V73" i="17"/>
  <c r="W73" i="17"/>
  <c r="X73" i="17"/>
  <c r="Y73" i="17"/>
  <c r="Z73" i="17"/>
  <c r="AA73" i="17"/>
  <c r="AB73" i="17"/>
  <c r="AC73" i="17"/>
  <c r="AD73" i="17"/>
  <c r="U74" i="17"/>
  <c r="V74" i="17"/>
  <c r="W74" i="17"/>
  <c r="X74" i="17"/>
  <c r="Y74" i="17"/>
  <c r="Z74" i="17"/>
  <c r="AA74" i="17"/>
  <c r="AB74" i="17"/>
  <c r="AC74" i="17"/>
  <c r="AD74" i="17"/>
  <c r="U75" i="17"/>
  <c r="V75" i="17"/>
  <c r="W75" i="17"/>
  <c r="X75" i="17"/>
  <c r="Y75" i="17"/>
  <c r="Z75" i="17"/>
  <c r="AA75" i="17"/>
  <c r="AB75" i="17"/>
  <c r="AC75" i="17"/>
  <c r="AD75" i="17"/>
  <c r="U76" i="17"/>
  <c r="V76" i="17"/>
  <c r="W76" i="17"/>
  <c r="X76" i="17"/>
  <c r="Y76" i="17"/>
  <c r="Z76" i="17"/>
  <c r="AA76" i="17"/>
  <c r="AB76" i="17"/>
  <c r="AC76" i="17"/>
  <c r="AD76" i="17"/>
  <c r="U77" i="17"/>
  <c r="V77" i="17"/>
  <c r="W77" i="17"/>
  <c r="X77" i="17"/>
  <c r="Y77" i="17"/>
  <c r="Z77" i="17"/>
  <c r="AA77" i="17"/>
  <c r="AB77" i="17"/>
  <c r="AC77" i="17"/>
  <c r="AD77" i="17"/>
  <c r="U78" i="17"/>
  <c r="V78" i="17"/>
  <c r="W78" i="17"/>
  <c r="X78" i="17"/>
  <c r="Y78" i="17"/>
  <c r="Z78" i="17"/>
  <c r="AA78" i="17"/>
  <c r="AB78" i="17"/>
  <c r="AC78" i="17"/>
  <c r="AD78" i="17"/>
  <c r="U79" i="17"/>
  <c r="V79" i="17"/>
  <c r="W79" i="17"/>
  <c r="X79" i="17"/>
  <c r="Y79" i="17"/>
  <c r="Z79" i="17"/>
  <c r="AA79" i="17"/>
  <c r="AB79" i="17"/>
  <c r="AC79" i="17"/>
  <c r="AD79" i="17"/>
  <c r="U80" i="17"/>
  <c r="V80" i="17"/>
  <c r="W80" i="17"/>
  <c r="X80" i="17"/>
  <c r="Y80" i="17"/>
  <c r="Z80" i="17"/>
  <c r="AA80" i="17"/>
  <c r="AB80" i="17"/>
  <c r="AC80" i="17"/>
  <c r="AD80" i="17"/>
  <c r="U81" i="17"/>
  <c r="V81" i="17"/>
  <c r="W81" i="17"/>
  <c r="X81" i="17"/>
  <c r="Y81" i="17"/>
  <c r="Z81" i="17"/>
  <c r="AA81" i="17"/>
  <c r="AB81" i="17"/>
  <c r="AC81" i="17"/>
  <c r="AD81" i="17"/>
  <c r="U82" i="17"/>
  <c r="V82" i="17"/>
  <c r="W82" i="17"/>
  <c r="X82" i="17"/>
  <c r="Y82" i="17"/>
  <c r="Z82" i="17"/>
  <c r="AA82" i="17"/>
  <c r="AB82" i="17"/>
  <c r="AC82" i="17"/>
  <c r="AD82" i="17"/>
  <c r="U83" i="17"/>
  <c r="V83" i="17"/>
  <c r="W83" i="17"/>
  <c r="X83" i="17"/>
  <c r="Y83" i="17"/>
  <c r="Z83" i="17"/>
  <c r="AA83" i="17"/>
  <c r="AB83" i="17"/>
  <c r="AC83" i="17"/>
  <c r="AD83" i="17"/>
  <c r="U84" i="17"/>
  <c r="V84" i="17"/>
  <c r="W84" i="17"/>
  <c r="X84" i="17"/>
  <c r="Y84" i="17"/>
  <c r="Z84" i="17"/>
  <c r="AA84" i="17"/>
  <c r="AB84" i="17"/>
  <c r="AC84" i="17"/>
  <c r="AD84" i="17"/>
  <c r="U85" i="17"/>
  <c r="V85" i="17"/>
  <c r="W85" i="17"/>
  <c r="X85" i="17"/>
  <c r="Y85" i="17"/>
  <c r="Z85" i="17"/>
  <c r="AA85" i="17"/>
  <c r="AB85" i="17"/>
  <c r="AC85" i="17"/>
  <c r="AD85" i="17"/>
  <c r="U86" i="17"/>
  <c r="V86" i="17"/>
  <c r="W86" i="17"/>
  <c r="X86" i="17"/>
  <c r="Y86" i="17"/>
  <c r="Z86" i="17"/>
  <c r="AA86" i="17"/>
  <c r="AB86" i="17"/>
  <c r="AC86" i="17"/>
  <c r="AD86" i="17"/>
  <c r="U87" i="17"/>
  <c r="V87" i="17"/>
  <c r="W87" i="17"/>
  <c r="X87" i="17"/>
  <c r="Y87" i="17"/>
  <c r="Z87" i="17"/>
  <c r="AA87" i="17"/>
  <c r="AB87" i="17"/>
  <c r="AC87" i="17"/>
  <c r="AD87" i="17"/>
  <c r="U88" i="17"/>
  <c r="V88" i="17"/>
  <c r="W88" i="17"/>
  <c r="X88" i="17"/>
  <c r="Y88" i="17"/>
  <c r="Z88" i="17"/>
  <c r="AA88" i="17"/>
  <c r="AB88" i="17"/>
  <c r="AC88" i="17"/>
  <c r="AD88" i="17"/>
  <c r="U89" i="17"/>
  <c r="V89" i="17"/>
  <c r="W89" i="17"/>
  <c r="X89" i="17"/>
  <c r="Y89" i="17"/>
  <c r="Z89" i="17"/>
  <c r="AA89" i="17"/>
  <c r="AB89" i="17"/>
  <c r="AC89" i="17"/>
  <c r="AD89" i="17"/>
  <c r="U90" i="17"/>
  <c r="V90" i="17"/>
  <c r="W90" i="17"/>
  <c r="X90" i="17"/>
  <c r="Y90" i="17"/>
  <c r="Z90" i="17"/>
  <c r="AA90" i="17"/>
  <c r="AB90" i="17"/>
  <c r="AC90" i="17"/>
  <c r="AD90" i="17"/>
  <c r="U91" i="17"/>
  <c r="V91" i="17"/>
  <c r="W91" i="17"/>
  <c r="X91" i="17"/>
  <c r="Y91" i="17"/>
  <c r="Z91" i="17"/>
  <c r="AA91" i="17"/>
  <c r="AB91" i="17"/>
  <c r="AC91" i="17"/>
  <c r="AD91" i="17"/>
  <c r="U92" i="17"/>
  <c r="V92" i="17"/>
  <c r="W92" i="17"/>
  <c r="X92" i="17"/>
  <c r="Y92" i="17"/>
  <c r="Z92" i="17"/>
  <c r="AA92" i="17"/>
  <c r="AB92" i="17"/>
  <c r="AC92" i="17"/>
  <c r="AD92" i="17"/>
  <c r="U93" i="17"/>
  <c r="V93" i="17"/>
  <c r="W93" i="17"/>
  <c r="X93" i="17"/>
  <c r="Y93" i="17"/>
  <c r="Z93" i="17"/>
  <c r="AA93" i="17"/>
  <c r="AB93" i="17"/>
  <c r="AC93" i="17"/>
  <c r="AD93" i="17"/>
  <c r="AD8" i="17"/>
  <c r="AC8" i="17"/>
  <c r="AB8" i="17"/>
  <c r="AA8" i="17"/>
  <c r="Z8" i="17"/>
  <c r="Y8" i="17"/>
  <c r="X8" i="17"/>
  <c r="W8" i="17"/>
  <c r="V8" i="17"/>
  <c r="U8" i="17"/>
  <c r="P40" i="16"/>
  <c r="P41" i="16"/>
  <c r="P42" i="16"/>
  <c r="P43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80" i="16"/>
  <c r="P81" i="16"/>
  <c r="P82" i="16"/>
  <c r="P83" i="16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111" i="16"/>
  <c r="P112" i="16"/>
  <c r="P113" i="16"/>
  <c r="P114" i="16"/>
  <c r="P115" i="16"/>
  <c r="P39" i="16"/>
  <c r="T11" i="16"/>
  <c r="U11" i="16"/>
  <c r="V11" i="16"/>
  <c r="W11" i="16"/>
  <c r="X11" i="16"/>
  <c r="Y11" i="16"/>
  <c r="Z11" i="16"/>
  <c r="AA11" i="16"/>
  <c r="AB11" i="16"/>
  <c r="AC11" i="16"/>
  <c r="T12" i="16"/>
  <c r="U12" i="16"/>
  <c r="V12" i="16"/>
  <c r="W12" i="16"/>
  <c r="X12" i="16"/>
  <c r="Y12" i="16"/>
  <c r="Z12" i="16"/>
  <c r="AA12" i="16"/>
  <c r="AB12" i="16"/>
  <c r="AC12" i="16"/>
  <c r="T13" i="16"/>
  <c r="U13" i="16"/>
  <c r="V13" i="16"/>
  <c r="W13" i="16"/>
  <c r="X13" i="16"/>
  <c r="Y13" i="16"/>
  <c r="Z13" i="16"/>
  <c r="AA13" i="16"/>
  <c r="AB13" i="16"/>
  <c r="AC13" i="16"/>
  <c r="T14" i="16"/>
  <c r="U14" i="16"/>
  <c r="V14" i="16"/>
  <c r="W14" i="16"/>
  <c r="X14" i="16"/>
  <c r="Y14" i="16"/>
  <c r="Z14" i="16"/>
  <c r="AA14" i="16"/>
  <c r="AB14" i="16"/>
  <c r="AC14" i="16"/>
  <c r="T15" i="16"/>
  <c r="U15" i="16"/>
  <c r="V15" i="16"/>
  <c r="W15" i="16"/>
  <c r="X15" i="16"/>
  <c r="Y15" i="16"/>
  <c r="Z15" i="16"/>
  <c r="AA15" i="16"/>
  <c r="AB15" i="16"/>
  <c r="AC15" i="16"/>
  <c r="T16" i="16"/>
  <c r="U16" i="16"/>
  <c r="V16" i="16"/>
  <c r="W16" i="16"/>
  <c r="X16" i="16"/>
  <c r="Y16" i="16"/>
  <c r="Z16" i="16"/>
  <c r="AA16" i="16"/>
  <c r="AB16" i="16"/>
  <c r="AC16" i="16"/>
  <c r="T17" i="16"/>
  <c r="U17" i="16"/>
  <c r="V17" i="16"/>
  <c r="W17" i="16"/>
  <c r="X17" i="16"/>
  <c r="Y17" i="16"/>
  <c r="Z17" i="16"/>
  <c r="AA17" i="16"/>
  <c r="AB17" i="16"/>
  <c r="AC17" i="16"/>
  <c r="T18" i="16"/>
  <c r="U18" i="16"/>
  <c r="V18" i="16"/>
  <c r="W18" i="16"/>
  <c r="X18" i="16"/>
  <c r="Y18" i="16"/>
  <c r="Z18" i="16"/>
  <c r="AA18" i="16"/>
  <c r="AB18" i="16"/>
  <c r="AC18" i="16"/>
  <c r="T19" i="16"/>
  <c r="U19" i="16"/>
  <c r="V19" i="16"/>
  <c r="W19" i="16"/>
  <c r="X19" i="16"/>
  <c r="Y19" i="16"/>
  <c r="Z19" i="16"/>
  <c r="AA19" i="16"/>
  <c r="AB19" i="16"/>
  <c r="AC19" i="16"/>
  <c r="T20" i="16"/>
  <c r="U20" i="16"/>
  <c r="V20" i="16"/>
  <c r="W20" i="16"/>
  <c r="X20" i="16"/>
  <c r="Y20" i="16"/>
  <c r="Z20" i="16"/>
  <c r="AA20" i="16"/>
  <c r="AB20" i="16"/>
  <c r="AC20" i="16"/>
  <c r="T21" i="16"/>
  <c r="U21" i="16"/>
  <c r="V21" i="16"/>
  <c r="W21" i="16"/>
  <c r="X21" i="16"/>
  <c r="Y21" i="16"/>
  <c r="Z21" i="16"/>
  <c r="AA21" i="16"/>
  <c r="AB21" i="16"/>
  <c r="AC21" i="16"/>
  <c r="T22" i="16"/>
  <c r="U22" i="16"/>
  <c r="V22" i="16"/>
  <c r="W22" i="16"/>
  <c r="X22" i="16"/>
  <c r="Y22" i="16"/>
  <c r="Z22" i="16"/>
  <c r="AA22" i="16"/>
  <c r="AB22" i="16"/>
  <c r="AC22" i="16"/>
  <c r="T23" i="16"/>
  <c r="U23" i="16"/>
  <c r="V23" i="16"/>
  <c r="W23" i="16"/>
  <c r="X23" i="16"/>
  <c r="Y23" i="16"/>
  <c r="Z23" i="16"/>
  <c r="AA23" i="16"/>
  <c r="AB23" i="16"/>
  <c r="AC23" i="16"/>
  <c r="T24" i="16"/>
  <c r="U24" i="16"/>
  <c r="V24" i="16"/>
  <c r="W24" i="16"/>
  <c r="X24" i="16"/>
  <c r="Y24" i="16"/>
  <c r="Z24" i="16"/>
  <c r="AA24" i="16"/>
  <c r="AB24" i="16"/>
  <c r="AC24" i="16"/>
  <c r="T25" i="16"/>
  <c r="U25" i="16"/>
  <c r="V25" i="16"/>
  <c r="W25" i="16"/>
  <c r="X25" i="16"/>
  <c r="Y25" i="16"/>
  <c r="Z25" i="16"/>
  <c r="AA25" i="16"/>
  <c r="AB25" i="16"/>
  <c r="AC25" i="16"/>
  <c r="T26" i="16"/>
  <c r="U26" i="16"/>
  <c r="V26" i="16"/>
  <c r="W26" i="16"/>
  <c r="X26" i="16"/>
  <c r="Y26" i="16"/>
  <c r="Z26" i="16"/>
  <c r="AA26" i="16"/>
  <c r="AB26" i="16"/>
  <c r="AC26" i="16"/>
  <c r="T27" i="16"/>
  <c r="U27" i="16"/>
  <c r="V27" i="16"/>
  <c r="W27" i="16"/>
  <c r="X27" i="16"/>
  <c r="Y27" i="16"/>
  <c r="Z27" i="16"/>
  <c r="AA27" i="16"/>
  <c r="AB27" i="16"/>
  <c r="AC27" i="16"/>
  <c r="T28" i="16"/>
  <c r="U28" i="16"/>
  <c r="V28" i="16"/>
  <c r="W28" i="16"/>
  <c r="X28" i="16"/>
  <c r="Y28" i="16"/>
  <c r="Z28" i="16"/>
  <c r="AA28" i="16"/>
  <c r="AB28" i="16"/>
  <c r="AC28" i="16"/>
  <c r="T29" i="16"/>
  <c r="U29" i="16"/>
  <c r="V29" i="16"/>
  <c r="W29" i="16"/>
  <c r="X29" i="16"/>
  <c r="Y29" i="16"/>
  <c r="Z29" i="16"/>
  <c r="AA29" i="16"/>
  <c r="AB29" i="16"/>
  <c r="AC29" i="16"/>
  <c r="T30" i="16"/>
  <c r="U30" i="16"/>
  <c r="V30" i="16"/>
  <c r="W30" i="16"/>
  <c r="X30" i="16"/>
  <c r="Y30" i="16"/>
  <c r="Z30" i="16"/>
  <c r="AA30" i="16"/>
  <c r="AB30" i="16"/>
  <c r="AC30" i="16"/>
  <c r="T31" i="16"/>
  <c r="U31" i="16"/>
  <c r="V31" i="16"/>
  <c r="W31" i="16"/>
  <c r="X31" i="16"/>
  <c r="Y31" i="16"/>
  <c r="Z31" i="16"/>
  <c r="AA31" i="16"/>
  <c r="AB31" i="16"/>
  <c r="AC31" i="16"/>
  <c r="T32" i="16"/>
  <c r="U32" i="16"/>
  <c r="V32" i="16"/>
  <c r="W32" i="16"/>
  <c r="X32" i="16"/>
  <c r="Y32" i="16"/>
  <c r="Z32" i="16"/>
  <c r="AA32" i="16"/>
  <c r="AB32" i="16"/>
  <c r="AC32" i="16"/>
  <c r="T33" i="16"/>
  <c r="U33" i="16"/>
  <c r="V33" i="16"/>
  <c r="W33" i="16"/>
  <c r="X33" i="16"/>
  <c r="Y33" i="16"/>
  <c r="Z33" i="16"/>
  <c r="AA33" i="16"/>
  <c r="AB33" i="16"/>
  <c r="AC33" i="16"/>
  <c r="T34" i="16"/>
  <c r="U34" i="16"/>
  <c r="V34" i="16"/>
  <c r="W34" i="16"/>
  <c r="X34" i="16"/>
  <c r="Y34" i="16"/>
  <c r="Z34" i="16"/>
  <c r="AA34" i="16"/>
  <c r="AB34" i="16"/>
  <c r="AC34" i="16"/>
  <c r="T35" i="16"/>
  <c r="U35" i="16"/>
  <c r="V35" i="16"/>
  <c r="W35" i="16"/>
  <c r="X35" i="16"/>
  <c r="Y35" i="16"/>
  <c r="Z35" i="16"/>
  <c r="AA35" i="16"/>
  <c r="AB35" i="16"/>
  <c r="AC35" i="16"/>
  <c r="T36" i="16"/>
  <c r="U36" i="16"/>
  <c r="V36" i="16"/>
  <c r="W36" i="16"/>
  <c r="X36" i="16"/>
  <c r="Y36" i="16"/>
  <c r="Z36" i="16"/>
  <c r="AA36" i="16"/>
  <c r="AB36" i="16"/>
  <c r="AC36" i="16"/>
  <c r="T37" i="16"/>
  <c r="U37" i="16"/>
  <c r="V37" i="16"/>
  <c r="W37" i="16"/>
  <c r="X37" i="16"/>
  <c r="Y37" i="16"/>
  <c r="Z37" i="16"/>
  <c r="AA37" i="16"/>
  <c r="AB37" i="16"/>
  <c r="AC37" i="16"/>
  <c r="T38" i="16"/>
  <c r="U38" i="16"/>
  <c r="V38" i="16"/>
  <c r="W38" i="16"/>
  <c r="X38" i="16"/>
  <c r="Y38" i="16"/>
  <c r="Z38" i="16"/>
  <c r="AA38" i="16"/>
  <c r="AB38" i="16"/>
  <c r="AC38" i="16"/>
  <c r="T39" i="16"/>
  <c r="U39" i="16"/>
  <c r="V39" i="16"/>
  <c r="W39" i="16"/>
  <c r="X39" i="16"/>
  <c r="Y39" i="16"/>
  <c r="Z39" i="16"/>
  <c r="AA39" i="16"/>
  <c r="AB39" i="16"/>
  <c r="AC39" i="16"/>
  <c r="T40" i="16"/>
  <c r="U40" i="16"/>
  <c r="V40" i="16"/>
  <c r="W40" i="16"/>
  <c r="X40" i="16"/>
  <c r="Y40" i="16"/>
  <c r="Z40" i="16"/>
  <c r="AA40" i="16"/>
  <c r="AB40" i="16"/>
  <c r="AC40" i="16"/>
  <c r="T41" i="16"/>
  <c r="U41" i="16"/>
  <c r="V41" i="16"/>
  <c r="W41" i="16"/>
  <c r="X41" i="16"/>
  <c r="Y41" i="16"/>
  <c r="Z41" i="16"/>
  <c r="AA41" i="16"/>
  <c r="AB41" i="16"/>
  <c r="AC41" i="16"/>
  <c r="T42" i="16"/>
  <c r="U42" i="16"/>
  <c r="V42" i="16"/>
  <c r="W42" i="16"/>
  <c r="X42" i="16"/>
  <c r="Y42" i="16"/>
  <c r="Z42" i="16"/>
  <c r="AA42" i="16"/>
  <c r="AB42" i="16"/>
  <c r="AC42" i="16"/>
  <c r="T43" i="16"/>
  <c r="U43" i="16"/>
  <c r="V43" i="16"/>
  <c r="W43" i="16"/>
  <c r="X43" i="16"/>
  <c r="Y43" i="16"/>
  <c r="Z43" i="16"/>
  <c r="AA43" i="16"/>
  <c r="AB43" i="16"/>
  <c r="AC43" i="16"/>
  <c r="T44" i="16"/>
  <c r="U44" i="16"/>
  <c r="V44" i="16"/>
  <c r="W44" i="16"/>
  <c r="X44" i="16"/>
  <c r="Y44" i="16"/>
  <c r="Z44" i="16"/>
  <c r="AA44" i="16"/>
  <c r="AB44" i="16"/>
  <c r="AC44" i="16"/>
  <c r="T45" i="16"/>
  <c r="U45" i="16"/>
  <c r="V45" i="16"/>
  <c r="W45" i="16"/>
  <c r="X45" i="16"/>
  <c r="Y45" i="16"/>
  <c r="Z45" i="16"/>
  <c r="AA45" i="16"/>
  <c r="AB45" i="16"/>
  <c r="AC45" i="16"/>
  <c r="T46" i="16"/>
  <c r="U46" i="16"/>
  <c r="V46" i="16"/>
  <c r="W46" i="16"/>
  <c r="X46" i="16"/>
  <c r="Y46" i="16"/>
  <c r="Z46" i="16"/>
  <c r="AA46" i="16"/>
  <c r="AB46" i="16"/>
  <c r="AC46" i="16"/>
  <c r="T47" i="16"/>
  <c r="U47" i="16"/>
  <c r="V47" i="16"/>
  <c r="W47" i="16"/>
  <c r="X47" i="16"/>
  <c r="Y47" i="16"/>
  <c r="Z47" i="16"/>
  <c r="AA47" i="16"/>
  <c r="AB47" i="16"/>
  <c r="AC47" i="16"/>
  <c r="T48" i="16"/>
  <c r="U48" i="16"/>
  <c r="V48" i="16"/>
  <c r="W48" i="16"/>
  <c r="X48" i="16"/>
  <c r="Y48" i="16"/>
  <c r="Z48" i="16"/>
  <c r="AA48" i="16"/>
  <c r="AB48" i="16"/>
  <c r="AC48" i="16"/>
  <c r="T49" i="16"/>
  <c r="U49" i="16"/>
  <c r="V49" i="16"/>
  <c r="W49" i="16"/>
  <c r="X49" i="16"/>
  <c r="Y49" i="16"/>
  <c r="Z49" i="16"/>
  <c r="AA49" i="16"/>
  <c r="AB49" i="16"/>
  <c r="AC49" i="16"/>
  <c r="T50" i="16"/>
  <c r="U50" i="16"/>
  <c r="V50" i="16"/>
  <c r="W50" i="16"/>
  <c r="X50" i="16"/>
  <c r="Y50" i="16"/>
  <c r="Z50" i="16"/>
  <c r="AA50" i="16"/>
  <c r="AB50" i="16"/>
  <c r="AC50" i="16"/>
  <c r="T51" i="16"/>
  <c r="U51" i="16"/>
  <c r="V51" i="16"/>
  <c r="W51" i="16"/>
  <c r="X51" i="16"/>
  <c r="Y51" i="16"/>
  <c r="Z51" i="16"/>
  <c r="AA51" i="16"/>
  <c r="AB51" i="16"/>
  <c r="AC51" i="16"/>
  <c r="T52" i="16"/>
  <c r="U52" i="16"/>
  <c r="V52" i="16"/>
  <c r="W52" i="16"/>
  <c r="X52" i="16"/>
  <c r="Y52" i="16"/>
  <c r="Z52" i="16"/>
  <c r="AA52" i="16"/>
  <c r="AB52" i="16"/>
  <c r="AC52" i="16"/>
  <c r="T53" i="16"/>
  <c r="U53" i="16"/>
  <c r="V53" i="16"/>
  <c r="W53" i="16"/>
  <c r="X53" i="16"/>
  <c r="Y53" i="16"/>
  <c r="Z53" i="16"/>
  <c r="AA53" i="16"/>
  <c r="AB53" i="16"/>
  <c r="AC53" i="16"/>
  <c r="T54" i="16"/>
  <c r="U54" i="16"/>
  <c r="V54" i="16"/>
  <c r="W54" i="16"/>
  <c r="X54" i="16"/>
  <c r="Y54" i="16"/>
  <c r="Z54" i="16"/>
  <c r="AA54" i="16"/>
  <c r="AB54" i="16"/>
  <c r="AC54" i="16"/>
  <c r="T55" i="16"/>
  <c r="U55" i="16"/>
  <c r="V55" i="16"/>
  <c r="W55" i="16"/>
  <c r="X55" i="16"/>
  <c r="Y55" i="16"/>
  <c r="Z55" i="16"/>
  <c r="AA55" i="16"/>
  <c r="AB55" i="16"/>
  <c r="AC55" i="16"/>
  <c r="T56" i="16"/>
  <c r="U56" i="16"/>
  <c r="V56" i="16"/>
  <c r="W56" i="16"/>
  <c r="X56" i="16"/>
  <c r="Y56" i="16"/>
  <c r="Z56" i="16"/>
  <c r="AA56" i="16"/>
  <c r="AB56" i="16"/>
  <c r="AC56" i="16"/>
  <c r="T57" i="16"/>
  <c r="U57" i="16"/>
  <c r="V57" i="16"/>
  <c r="W57" i="16"/>
  <c r="X57" i="16"/>
  <c r="Y57" i="16"/>
  <c r="Z57" i="16"/>
  <c r="AA57" i="16"/>
  <c r="AB57" i="16"/>
  <c r="AC57" i="16"/>
  <c r="T58" i="16"/>
  <c r="U58" i="16"/>
  <c r="V58" i="16"/>
  <c r="W58" i="16"/>
  <c r="X58" i="16"/>
  <c r="Y58" i="16"/>
  <c r="Z58" i="16"/>
  <c r="AA58" i="16"/>
  <c r="AB58" i="16"/>
  <c r="AC58" i="16"/>
  <c r="T59" i="16"/>
  <c r="U59" i="16"/>
  <c r="V59" i="16"/>
  <c r="W59" i="16"/>
  <c r="X59" i="16"/>
  <c r="Y59" i="16"/>
  <c r="Z59" i="16"/>
  <c r="AA59" i="16"/>
  <c r="AB59" i="16"/>
  <c r="AC59" i="16"/>
  <c r="T60" i="16"/>
  <c r="U60" i="16"/>
  <c r="V60" i="16"/>
  <c r="W60" i="16"/>
  <c r="X60" i="16"/>
  <c r="Y60" i="16"/>
  <c r="Z60" i="16"/>
  <c r="AA60" i="16"/>
  <c r="AB60" i="16"/>
  <c r="AC60" i="16"/>
  <c r="T61" i="16"/>
  <c r="U61" i="16"/>
  <c r="V61" i="16"/>
  <c r="W61" i="16"/>
  <c r="X61" i="16"/>
  <c r="Y61" i="16"/>
  <c r="Z61" i="16"/>
  <c r="AA61" i="16"/>
  <c r="AB61" i="16"/>
  <c r="AC61" i="16"/>
  <c r="T62" i="16"/>
  <c r="U62" i="16"/>
  <c r="V62" i="16"/>
  <c r="W62" i="16"/>
  <c r="X62" i="16"/>
  <c r="Y62" i="16"/>
  <c r="Z62" i="16"/>
  <c r="AA62" i="16"/>
  <c r="AB62" i="16"/>
  <c r="AC62" i="16"/>
  <c r="T63" i="16"/>
  <c r="U63" i="16"/>
  <c r="V63" i="16"/>
  <c r="W63" i="16"/>
  <c r="X63" i="16"/>
  <c r="Y63" i="16"/>
  <c r="Z63" i="16"/>
  <c r="AA63" i="16"/>
  <c r="AB63" i="16"/>
  <c r="AC63" i="16"/>
  <c r="T64" i="16"/>
  <c r="U64" i="16"/>
  <c r="V64" i="16"/>
  <c r="W64" i="16"/>
  <c r="X64" i="16"/>
  <c r="Y64" i="16"/>
  <c r="Z64" i="16"/>
  <c r="AA64" i="16"/>
  <c r="AB64" i="16"/>
  <c r="AC64" i="16"/>
  <c r="T65" i="16"/>
  <c r="U65" i="16"/>
  <c r="V65" i="16"/>
  <c r="W65" i="16"/>
  <c r="X65" i="16"/>
  <c r="Y65" i="16"/>
  <c r="Z65" i="16"/>
  <c r="AA65" i="16"/>
  <c r="AB65" i="16"/>
  <c r="AC65" i="16"/>
  <c r="T66" i="16"/>
  <c r="U66" i="16"/>
  <c r="V66" i="16"/>
  <c r="W66" i="16"/>
  <c r="X66" i="16"/>
  <c r="Y66" i="16"/>
  <c r="Z66" i="16"/>
  <c r="AA66" i="16"/>
  <c r="AB66" i="16"/>
  <c r="AC66" i="16"/>
  <c r="T67" i="16"/>
  <c r="U67" i="16"/>
  <c r="V67" i="16"/>
  <c r="W67" i="16"/>
  <c r="X67" i="16"/>
  <c r="Y67" i="16"/>
  <c r="Z67" i="16"/>
  <c r="AA67" i="16"/>
  <c r="AB67" i="16"/>
  <c r="AC67" i="16"/>
  <c r="T68" i="16"/>
  <c r="U68" i="16"/>
  <c r="V68" i="16"/>
  <c r="W68" i="16"/>
  <c r="X68" i="16"/>
  <c r="Y68" i="16"/>
  <c r="Z68" i="16"/>
  <c r="AA68" i="16"/>
  <c r="AB68" i="16"/>
  <c r="AC68" i="16"/>
  <c r="T69" i="16"/>
  <c r="U69" i="16"/>
  <c r="V69" i="16"/>
  <c r="W69" i="16"/>
  <c r="X69" i="16"/>
  <c r="Y69" i="16"/>
  <c r="Z69" i="16"/>
  <c r="AA69" i="16"/>
  <c r="AB69" i="16"/>
  <c r="AC69" i="16"/>
  <c r="T70" i="16"/>
  <c r="U70" i="16"/>
  <c r="V70" i="16"/>
  <c r="W70" i="16"/>
  <c r="X70" i="16"/>
  <c r="Y70" i="16"/>
  <c r="Z70" i="16"/>
  <c r="AA70" i="16"/>
  <c r="AB70" i="16"/>
  <c r="AC70" i="16"/>
  <c r="T71" i="16"/>
  <c r="U71" i="16"/>
  <c r="V71" i="16"/>
  <c r="W71" i="16"/>
  <c r="X71" i="16"/>
  <c r="Y71" i="16"/>
  <c r="Z71" i="16"/>
  <c r="AA71" i="16"/>
  <c r="AB71" i="16"/>
  <c r="AC71" i="16"/>
  <c r="T72" i="16"/>
  <c r="U72" i="16"/>
  <c r="V72" i="16"/>
  <c r="W72" i="16"/>
  <c r="X72" i="16"/>
  <c r="Y72" i="16"/>
  <c r="Z72" i="16"/>
  <c r="AA72" i="16"/>
  <c r="AB72" i="16"/>
  <c r="AC72" i="16"/>
  <c r="T73" i="16"/>
  <c r="U73" i="16"/>
  <c r="V73" i="16"/>
  <c r="W73" i="16"/>
  <c r="X73" i="16"/>
  <c r="Y73" i="16"/>
  <c r="Z73" i="16"/>
  <c r="AA73" i="16"/>
  <c r="AB73" i="16"/>
  <c r="AC73" i="16"/>
  <c r="T74" i="16"/>
  <c r="U74" i="16"/>
  <c r="V74" i="16"/>
  <c r="W74" i="16"/>
  <c r="X74" i="16"/>
  <c r="Y74" i="16"/>
  <c r="Z74" i="16"/>
  <c r="AA74" i="16"/>
  <c r="AB74" i="16"/>
  <c r="AC74" i="16"/>
  <c r="T75" i="16"/>
  <c r="U75" i="16"/>
  <c r="V75" i="16"/>
  <c r="W75" i="16"/>
  <c r="X75" i="16"/>
  <c r="Y75" i="16"/>
  <c r="Z75" i="16"/>
  <c r="AA75" i="16"/>
  <c r="AB75" i="16"/>
  <c r="AC75" i="16"/>
  <c r="T76" i="16"/>
  <c r="U76" i="16"/>
  <c r="V76" i="16"/>
  <c r="W76" i="16"/>
  <c r="X76" i="16"/>
  <c r="Y76" i="16"/>
  <c r="Z76" i="16"/>
  <c r="AA76" i="16"/>
  <c r="AB76" i="16"/>
  <c r="AC76" i="16"/>
  <c r="T77" i="16"/>
  <c r="U77" i="16"/>
  <c r="V77" i="16"/>
  <c r="W77" i="16"/>
  <c r="X77" i="16"/>
  <c r="Y77" i="16"/>
  <c r="Z77" i="16"/>
  <c r="AA77" i="16"/>
  <c r="AB77" i="16"/>
  <c r="AC77" i="16"/>
  <c r="T78" i="16"/>
  <c r="U78" i="16"/>
  <c r="V78" i="16"/>
  <c r="W78" i="16"/>
  <c r="X78" i="16"/>
  <c r="Y78" i="16"/>
  <c r="Z78" i="16"/>
  <c r="AA78" i="16"/>
  <c r="AB78" i="16"/>
  <c r="AC78" i="16"/>
  <c r="T79" i="16"/>
  <c r="U79" i="16"/>
  <c r="V79" i="16"/>
  <c r="W79" i="16"/>
  <c r="X79" i="16"/>
  <c r="Y79" i="16"/>
  <c r="Z79" i="16"/>
  <c r="AA79" i="16"/>
  <c r="AB79" i="16"/>
  <c r="AC79" i="16"/>
  <c r="T80" i="16"/>
  <c r="U80" i="16"/>
  <c r="V80" i="16"/>
  <c r="W80" i="16"/>
  <c r="X80" i="16"/>
  <c r="Y80" i="16"/>
  <c r="Z80" i="16"/>
  <c r="AA80" i="16"/>
  <c r="AB80" i="16"/>
  <c r="AC80" i="16"/>
  <c r="T81" i="16"/>
  <c r="U81" i="16"/>
  <c r="V81" i="16"/>
  <c r="W81" i="16"/>
  <c r="X81" i="16"/>
  <c r="Y81" i="16"/>
  <c r="Z81" i="16"/>
  <c r="AA81" i="16"/>
  <c r="AB81" i="16"/>
  <c r="AC81" i="16"/>
  <c r="T82" i="16"/>
  <c r="U82" i="16"/>
  <c r="V82" i="16"/>
  <c r="W82" i="16"/>
  <c r="X82" i="16"/>
  <c r="Y82" i="16"/>
  <c r="Z82" i="16"/>
  <c r="AA82" i="16"/>
  <c r="AB82" i="16"/>
  <c r="AC82" i="16"/>
  <c r="T83" i="16"/>
  <c r="U83" i="16"/>
  <c r="V83" i="16"/>
  <c r="W83" i="16"/>
  <c r="X83" i="16"/>
  <c r="Y83" i="16"/>
  <c r="Z83" i="16"/>
  <c r="AA83" i="16"/>
  <c r="AB83" i="16"/>
  <c r="AC83" i="16"/>
  <c r="T84" i="16"/>
  <c r="U84" i="16"/>
  <c r="V84" i="16"/>
  <c r="W84" i="16"/>
  <c r="X84" i="16"/>
  <c r="Y84" i="16"/>
  <c r="Z84" i="16"/>
  <c r="AA84" i="16"/>
  <c r="AB84" i="16"/>
  <c r="AC84" i="16"/>
  <c r="T85" i="16"/>
  <c r="U85" i="16"/>
  <c r="V85" i="16"/>
  <c r="W85" i="16"/>
  <c r="X85" i="16"/>
  <c r="Y85" i="16"/>
  <c r="Z85" i="16"/>
  <c r="AA85" i="16"/>
  <c r="AB85" i="16"/>
  <c r="AC85" i="16"/>
  <c r="T86" i="16"/>
  <c r="U86" i="16"/>
  <c r="V86" i="16"/>
  <c r="W86" i="16"/>
  <c r="X86" i="16"/>
  <c r="Y86" i="16"/>
  <c r="Z86" i="16"/>
  <c r="AA86" i="16"/>
  <c r="AB86" i="16"/>
  <c r="AC86" i="16"/>
  <c r="AC10" i="16"/>
  <c r="AB10" i="16"/>
  <c r="AA10" i="16"/>
  <c r="Z10" i="16"/>
  <c r="Y10" i="16"/>
  <c r="X10" i="16"/>
  <c r="W10" i="16"/>
  <c r="V10" i="16"/>
  <c r="U10" i="16"/>
  <c r="T10" i="16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49" i="9"/>
  <c r="Q150" i="9"/>
  <c r="Q151" i="9"/>
  <c r="Q152" i="9"/>
  <c r="Q153" i="9"/>
  <c r="Q154" i="9"/>
  <c r="Q155" i="9"/>
  <c r="Q156" i="9"/>
  <c r="Q45" i="9"/>
  <c r="U10" i="9"/>
  <c r="V10" i="9"/>
  <c r="W10" i="9"/>
  <c r="X10" i="9"/>
  <c r="Y10" i="9"/>
  <c r="Z10" i="9"/>
  <c r="AA10" i="9"/>
  <c r="AB10" i="9"/>
  <c r="AC10" i="9"/>
  <c r="AD10" i="9"/>
  <c r="U11" i="9"/>
  <c r="V11" i="9"/>
  <c r="W11" i="9"/>
  <c r="X11" i="9"/>
  <c r="Y11" i="9"/>
  <c r="Z11" i="9"/>
  <c r="AA11" i="9"/>
  <c r="AB11" i="9"/>
  <c r="AC11" i="9"/>
  <c r="AD11" i="9"/>
  <c r="U12" i="9"/>
  <c r="V12" i="9"/>
  <c r="W12" i="9"/>
  <c r="X12" i="9"/>
  <c r="Y12" i="9"/>
  <c r="Z12" i="9"/>
  <c r="AA12" i="9"/>
  <c r="AB12" i="9"/>
  <c r="AC12" i="9"/>
  <c r="AD12" i="9"/>
  <c r="U13" i="9"/>
  <c r="V13" i="9"/>
  <c r="W13" i="9"/>
  <c r="X13" i="9"/>
  <c r="Y13" i="9"/>
  <c r="Z13" i="9"/>
  <c r="AA13" i="9"/>
  <c r="AB13" i="9"/>
  <c r="AC13" i="9"/>
  <c r="AD13" i="9"/>
  <c r="U14" i="9"/>
  <c r="V14" i="9"/>
  <c r="W14" i="9"/>
  <c r="X14" i="9"/>
  <c r="Y14" i="9"/>
  <c r="Z14" i="9"/>
  <c r="AA14" i="9"/>
  <c r="AB14" i="9"/>
  <c r="AC14" i="9"/>
  <c r="AD14" i="9"/>
  <c r="U15" i="9"/>
  <c r="V15" i="9"/>
  <c r="W15" i="9"/>
  <c r="X15" i="9"/>
  <c r="Y15" i="9"/>
  <c r="Z15" i="9"/>
  <c r="AA15" i="9"/>
  <c r="AB15" i="9"/>
  <c r="AC15" i="9"/>
  <c r="AD15" i="9"/>
  <c r="U16" i="9"/>
  <c r="V16" i="9"/>
  <c r="W16" i="9"/>
  <c r="X16" i="9"/>
  <c r="Y16" i="9"/>
  <c r="Z16" i="9"/>
  <c r="AA16" i="9"/>
  <c r="AB16" i="9"/>
  <c r="AC16" i="9"/>
  <c r="AD16" i="9"/>
  <c r="U17" i="9"/>
  <c r="V17" i="9"/>
  <c r="W17" i="9"/>
  <c r="X17" i="9"/>
  <c r="Y17" i="9"/>
  <c r="Z17" i="9"/>
  <c r="AA17" i="9"/>
  <c r="AB17" i="9"/>
  <c r="AC17" i="9"/>
  <c r="AD17" i="9"/>
  <c r="U18" i="9"/>
  <c r="V18" i="9"/>
  <c r="W18" i="9"/>
  <c r="X18" i="9"/>
  <c r="Y18" i="9"/>
  <c r="Z18" i="9"/>
  <c r="AA18" i="9"/>
  <c r="AB18" i="9"/>
  <c r="AC18" i="9"/>
  <c r="AD18" i="9"/>
  <c r="U19" i="9"/>
  <c r="V19" i="9"/>
  <c r="W19" i="9"/>
  <c r="X19" i="9"/>
  <c r="Y19" i="9"/>
  <c r="Z19" i="9"/>
  <c r="AA19" i="9"/>
  <c r="AB19" i="9"/>
  <c r="AC19" i="9"/>
  <c r="AD19" i="9"/>
  <c r="U20" i="9"/>
  <c r="V20" i="9"/>
  <c r="W20" i="9"/>
  <c r="X20" i="9"/>
  <c r="Y20" i="9"/>
  <c r="Z20" i="9"/>
  <c r="AA20" i="9"/>
  <c r="AB20" i="9"/>
  <c r="AC20" i="9"/>
  <c r="AD20" i="9"/>
  <c r="U21" i="9"/>
  <c r="V21" i="9"/>
  <c r="W21" i="9"/>
  <c r="X21" i="9"/>
  <c r="Y21" i="9"/>
  <c r="Z21" i="9"/>
  <c r="AA21" i="9"/>
  <c r="AB21" i="9"/>
  <c r="AC21" i="9"/>
  <c r="AD21" i="9"/>
  <c r="U22" i="9"/>
  <c r="V22" i="9"/>
  <c r="W22" i="9"/>
  <c r="X22" i="9"/>
  <c r="Y22" i="9"/>
  <c r="Z22" i="9"/>
  <c r="AA22" i="9"/>
  <c r="AB22" i="9"/>
  <c r="AC22" i="9"/>
  <c r="AD22" i="9"/>
  <c r="U23" i="9"/>
  <c r="V23" i="9"/>
  <c r="W23" i="9"/>
  <c r="X23" i="9"/>
  <c r="Y23" i="9"/>
  <c r="Z23" i="9"/>
  <c r="AA23" i="9"/>
  <c r="AB23" i="9"/>
  <c r="AC23" i="9"/>
  <c r="AD23" i="9"/>
  <c r="U24" i="9"/>
  <c r="V24" i="9"/>
  <c r="W24" i="9"/>
  <c r="X24" i="9"/>
  <c r="Y24" i="9"/>
  <c r="Z24" i="9"/>
  <c r="AA24" i="9"/>
  <c r="AB24" i="9"/>
  <c r="AC24" i="9"/>
  <c r="AD24" i="9"/>
  <c r="U25" i="9"/>
  <c r="V25" i="9"/>
  <c r="W25" i="9"/>
  <c r="X25" i="9"/>
  <c r="Y25" i="9"/>
  <c r="Z25" i="9"/>
  <c r="AA25" i="9"/>
  <c r="AB25" i="9"/>
  <c r="AC25" i="9"/>
  <c r="AD25" i="9"/>
  <c r="U26" i="9"/>
  <c r="V26" i="9"/>
  <c r="W26" i="9"/>
  <c r="X26" i="9"/>
  <c r="Y26" i="9"/>
  <c r="Z26" i="9"/>
  <c r="AA26" i="9"/>
  <c r="AB26" i="9"/>
  <c r="AC26" i="9"/>
  <c r="AD26" i="9"/>
  <c r="U27" i="9"/>
  <c r="V27" i="9"/>
  <c r="W27" i="9"/>
  <c r="X27" i="9"/>
  <c r="Y27" i="9"/>
  <c r="Z27" i="9"/>
  <c r="AA27" i="9"/>
  <c r="AB27" i="9"/>
  <c r="AC27" i="9"/>
  <c r="AD27" i="9"/>
  <c r="U28" i="9"/>
  <c r="V28" i="9"/>
  <c r="W28" i="9"/>
  <c r="X28" i="9"/>
  <c r="Y28" i="9"/>
  <c r="Z28" i="9"/>
  <c r="AA28" i="9"/>
  <c r="AB28" i="9"/>
  <c r="AC28" i="9"/>
  <c r="AD28" i="9"/>
  <c r="U29" i="9"/>
  <c r="V29" i="9"/>
  <c r="W29" i="9"/>
  <c r="X29" i="9"/>
  <c r="Y29" i="9"/>
  <c r="Z29" i="9"/>
  <c r="AA29" i="9"/>
  <c r="AB29" i="9"/>
  <c r="AC29" i="9"/>
  <c r="AD29" i="9"/>
  <c r="U30" i="9"/>
  <c r="V30" i="9"/>
  <c r="W30" i="9"/>
  <c r="X30" i="9"/>
  <c r="Y30" i="9"/>
  <c r="Z30" i="9"/>
  <c r="AA30" i="9"/>
  <c r="AB30" i="9"/>
  <c r="AC30" i="9"/>
  <c r="AD30" i="9"/>
  <c r="U31" i="9"/>
  <c r="V31" i="9"/>
  <c r="W31" i="9"/>
  <c r="X31" i="9"/>
  <c r="Y31" i="9"/>
  <c r="Z31" i="9"/>
  <c r="AA31" i="9"/>
  <c r="AB31" i="9"/>
  <c r="AC31" i="9"/>
  <c r="AD31" i="9"/>
  <c r="U32" i="9"/>
  <c r="V32" i="9"/>
  <c r="W32" i="9"/>
  <c r="X32" i="9"/>
  <c r="Y32" i="9"/>
  <c r="Z32" i="9"/>
  <c r="AA32" i="9"/>
  <c r="AB32" i="9"/>
  <c r="AC32" i="9"/>
  <c r="AD32" i="9"/>
  <c r="U33" i="9"/>
  <c r="V33" i="9"/>
  <c r="W33" i="9"/>
  <c r="X33" i="9"/>
  <c r="Y33" i="9"/>
  <c r="Z33" i="9"/>
  <c r="AA33" i="9"/>
  <c r="AB33" i="9"/>
  <c r="AC33" i="9"/>
  <c r="AD33" i="9"/>
  <c r="U34" i="9"/>
  <c r="V34" i="9"/>
  <c r="W34" i="9"/>
  <c r="X34" i="9"/>
  <c r="Y34" i="9"/>
  <c r="Z34" i="9"/>
  <c r="AA34" i="9"/>
  <c r="AB34" i="9"/>
  <c r="AC34" i="9"/>
  <c r="AD34" i="9"/>
  <c r="U35" i="9"/>
  <c r="V35" i="9"/>
  <c r="W35" i="9"/>
  <c r="X35" i="9"/>
  <c r="Y35" i="9"/>
  <c r="Z35" i="9"/>
  <c r="AA35" i="9"/>
  <c r="AB35" i="9"/>
  <c r="AC35" i="9"/>
  <c r="AD35" i="9"/>
  <c r="U36" i="9"/>
  <c r="V36" i="9"/>
  <c r="W36" i="9"/>
  <c r="X36" i="9"/>
  <c r="Y36" i="9"/>
  <c r="Z36" i="9"/>
  <c r="AA36" i="9"/>
  <c r="AB36" i="9"/>
  <c r="AC36" i="9"/>
  <c r="AD36" i="9"/>
  <c r="U37" i="9"/>
  <c r="V37" i="9"/>
  <c r="W37" i="9"/>
  <c r="X37" i="9"/>
  <c r="Y37" i="9"/>
  <c r="Z37" i="9"/>
  <c r="AA37" i="9"/>
  <c r="AB37" i="9"/>
  <c r="AC37" i="9"/>
  <c r="AD37" i="9"/>
  <c r="U38" i="9"/>
  <c r="V38" i="9"/>
  <c r="W38" i="9"/>
  <c r="X38" i="9"/>
  <c r="Y38" i="9"/>
  <c r="Z38" i="9"/>
  <c r="AA38" i="9"/>
  <c r="AB38" i="9"/>
  <c r="AC38" i="9"/>
  <c r="AD38" i="9"/>
  <c r="U39" i="9"/>
  <c r="V39" i="9"/>
  <c r="W39" i="9"/>
  <c r="X39" i="9"/>
  <c r="Y39" i="9"/>
  <c r="Z39" i="9"/>
  <c r="AA39" i="9"/>
  <c r="AB39" i="9"/>
  <c r="AC39" i="9"/>
  <c r="AD39" i="9"/>
  <c r="U40" i="9"/>
  <c r="V40" i="9"/>
  <c r="W40" i="9"/>
  <c r="X40" i="9"/>
  <c r="Y40" i="9"/>
  <c r="Z40" i="9"/>
  <c r="AA40" i="9"/>
  <c r="AB40" i="9"/>
  <c r="AC40" i="9"/>
  <c r="AD40" i="9"/>
  <c r="U41" i="9"/>
  <c r="V41" i="9"/>
  <c r="W41" i="9"/>
  <c r="X41" i="9"/>
  <c r="Y41" i="9"/>
  <c r="Z41" i="9"/>
  <c r="AA41" i="9"/>
  <c r="AB41" i="9"/>
  <c r="AC41" i="9"/>
  <c r="AD41" i="9"/>
  <c r="U42" i="9"/>
  <c r="V42" i="9"/>
  <c r="W42" i="9"/>
  <c r="X42" i="9"/>
  <c r="Y42" i="9"/>
  <c r="Z42" i="9"/>
  <c r="AA42" i="9"/>
  <c r="AB42" i="9"/>
  <c r="AC42" i="9"/>
  <c r="AD42" i="9"/>
  <c r="U43" i="9"/>
  <c r="V43" i="9"/>
  <c r="W43" i="9"/>
  <c r="X43" i="9"/>
  <c r="Y43" i="9"/>
  <c r="Z43" i="9"/>
  <c r="AA43" i="9"/>
  <c r="AB43" i="9"/>
  <c r="AC43" i="9"/>
  <c r="AD43" i="9"/>
  <c r="U44" i="9"/>
  <c r="V44" i="9"/>
  <c r="W44" i="9"/>
  <c r="X44" i="9"/>
  <c r="Y44" i="9"/>
  <c r="Z44" i="9"/>
  <c r="AA44" i="9"/>
  <c r="AB44" i="9"/>
  <c r="AC44" i="9"/>
  <c r="AD44" i="9"/>
  <c r="U45" i="9"/>
  <c r="V45" i="9"/>
  <c r="W45" i="9"/>
  <c r="X45" i="9"/>
  <c r="Y45" i="9"/>
  <c r="Z45" i="9"/>
  <c r="AA45" i="9"/>
  <c r="AB45" i="9"/>
  <c r="AC45" i="9"/>
  <c r="AD45" i="9"/>
  <c r="U46" i="9"/>
  <c r="V46" i="9"/>
  <c r="W46" i="9"/>
  <c r="X46" i="9"/>
  <c r="Y46" i="9"/>
  <c r="Z46" i="9"/>
  <c r="AA46" i="9"/>
  <c r="AB46" i="9"/>
  <c r="AC46" i="9"/>
  <c r="AD46" i="9"/>
  <c r="U47" i="9"/>
  <c r="V47" i="9"/>
  <c r="W47" i="9"/>
  <c r="X47" i="9"/>
  <c r="Y47" i="9"/>
  <c r="Z47" i="9"/>
  <c r="AA47" i="9"/>
  <c r="AB47" i="9"/>
  <c r="AC47" i="9"/>
  <c r="AD47" i="9"/>
  <c r="U48" i="9"/>
  <c r="V48" i="9"/>
  <c r="W48" i="9"/>
  <c r="X48" i="9"/>
  <c r="Y48" i="9"/>
  <c r="Z48" i="9"/>
  <c r="AA48" i="9"/>
  <c r="AB48" i="9"/>
  <c r="AC48" i="9"/>
  <c r="AD48" i="9"/>
  <c r="U49" i="9"/>
  <c r="V49" i="9"/>
  <c r="W49" i="9"/>
  <c r="X49" i="9"/>
  <c r="Y49" i="9"/>
  <c r="Z49" i="9"/>
  <c r="AA49" i="9"/>
  <c r="AB49" i="9"/>
  <c r="AC49" i="9"/>
  <c r="AD49" i="9"/>
  <c r="U50" i="9"/>
  <c r="V50" i="9"/>
  <c r="W50" i="9"/>
  <c r="X50" i="9"/>
  <c r="Y50" i="9"/>
  <c r="Z50" i="9"/>
  <c r="AA50" i="9"/>
  <c r="AB50" i="9"/>
  <c r="AC50" i="9"/>
  <c r="AD50" i="9"/>
  <c r="U51" i="9"/>
  <c r="V51" i="9"/>
  <c r="W51" i="9"/>
  <c r="X51" i="9"/>
  <c r="Y51" i="9"/>
  <c r="Z51" i="9"/>
  <c r="AA51" i="9"/>
  <c r="AB51" i="9"/>
  <c r="AC51" i="9"/>
  <c r="AD51" i="9"/>
  <c r="U52" i="9"/>
  <c r="V52" i="9"/>
  <c r="W52" i="9"/>
  <c r="X52" i="9"/>
  <c r="Y52" i="9"/>
  <c r="Z52" i="9"/>
  <c r="AA52" i="9"/>
  <c r="AB52" i="9"/>
  <c r="AC52" i="9"/>
  <c r="AD52" i="9"/>
  <c r="U53" i="9"/>
  <c r="V53" i="9"/>
  <c r="W53" i="9"/>
  <c r="X53" i="9"/>
  <c r="Y53" i="9"/>
  <c r="Z53" i="9"/>
  <c r="AA53" i="9"/>
  <c r="AB53" i="9"/>
  <c r="AC53" i="9"/>
  <c r="AD53" i="9"/>
  <c r="U54" i="9"/>
  <c r="V54" i="9"/>
  <c r="W54" i="9"/>
  <c r="X54" i="9"/>
  <c r="Y54" i="9"/>
  <c r="Z54" i="9"/>
  <c r="AA54" i="9"/>
  <c r="AB54" i="9"/>
  <c r="AC54" i="9"/>
  <c r="AD54" i="9"/>
  <c r="U55" i="9"/>
  <c r="V55" i="9"/>
  <c r="W55" i="9"/>
  <c r="X55" i="9"/>
  <c r="Y55" i="9"/>
  <c r="Z55" i="9"/>
  <c r="AA55" i="9"/>
  <c r="AB55" i="9"/>
  <c r="AC55" i="9"/>
  <c r="AD55" i="9"/>
  <c r="U56" i="9"/>
  <c r="V56" i="9"/>
  <c r="W56" i="9"/>
  <c r="X56" i="9"/>
  <c r="Y56" i="9"/>
  <c r="Z56" i="9"/>
  <c r="AA56" i="9"/>
  <c r="AB56" i="9"/>
  <c r="AC56" i="9"/>
  <c r="AD56" i="9"/>
  <c r="U57" i="9"/>
  <c r="V57" i="9"/>
  <c r="W57" i="9"/>
  <c r="X57" i="9"/>
  <c r="Y57" i="9"/>
  <c r="Z57" i="9"/>
  <c r="AA57" i="9"/>
  <c r="AB57" i="9"/>
  <c r="AC57" i="9"/>
  <c r="AD57" i="9"/>
  <c r="U58" i="9"/>
  <c r="V58" i="9"/>
  <c r="W58" i="9"/>
  <c r="X58" i="9"/>
  <c r="Y58" i="9"/>
  <c r="Z58" i="9"/>
  <c r="AA58" i="9"/>
  <c r="AB58" i="9"/>
  <c r="AC58" i="9"/>
  <c r="AD58" i="9"/>
  <c r="U59" i="9"/>
  <c r="V59" i="9"/>
  <c r="W59" i="9"/>
  <c r="X59" i="9"/>
  <c r="Y59" i="9"/>
  <c r="Z59" i="9"/>
  <c r="AA59" i="9"/>
  <c r="AB59" i="9"/>
  <c r="AC59" i="9"/>
  <c r="AD59" i="9"/>
  <c r="U60" i="9"/>
  <c r="V60" i="9"/>
  <c r="W60" i="9"/>
  <c r="X60" i="9"/>
  <c r="Y60" i="9"/>
  <c r="Z60" i="9"/>
  <c r="AA60" i="9"/>
  <c r="AB60" i="9"/>
  <c r="AC60" i="9"/>
  <c r="AD60" i="9"/>
  <c r="U61" i="9"/>
  <c r="V61" i="9"/>
  <c r="W61" i="9"/>
  <c r="X61" i="9"/>
  <c r="Y61" i="9"/>
  <c r="Z61" i="9"/>
  <c r="AA61" i="9"/>
  <c r="AB61" i="9"/>
  <c r="AC61" i="9"/>
  <c r="AD61" i="9"/>
  <c r="U62" i="9"/>
  <c r="V62" i="9"/>
  <c r="W62" i="9"/>
  <c r="X62" i="9"/>
  <c r="Y62" i="9"/>
  <c r="Z62" i="9"/>
  <c r="AA62" i="9"/>
  <c r="AB62" i="9"/>
  <c r="AC62" i="9"/>
  <c r="AD62" i="9"/>
  <c r="U63" i="9"/>
  <c r="V63" i="9"/>
  <c r="W63" i="9"/>
  <c r="X63" i="9"/>
  <c r="Y63" i="9"/>
  <c r="Z63" i="9"/>
  <c r="AA63" i="9"/>
  <c r="AB63" i="9"/>
  <c r="AC63" i="9"/>
  <c r="AD63" i="9"/>
  <c r="U64" i="9"/>
  <c r="V64" i="9"/>
  <c r="W64" i="9"/>
  <c r="X64" i="9"/>
  <c r="Y64" i="9"/>
  <c r="Z64" i="9"/>
  <c r="AA64" i="9"/>
  <c r="AB64" i="9"/>
  <c r="AC64" i="9"/>
  <c r="AD64" i="9"/>
  <c r="U65" i="9"/>
  <c r="V65" i="9"/>
  <c r="W65" i="9"/>
  <c r="X65" i="9"/>
  <c r="Y65" i="9"/>
  <c r="Z65" i="9"/>
  <c r="AA65" i="9"/>
  <c r="AB65" i="9"/>
  <c r="AC65" i="9"/>
  <c r="AD65" i="9"/>
  <c r="U66" i="9"/>
  <c r="V66" i="9"/>
  <c r="W66" i="9"/>
  <c r="X66" i="9"/>
  <c r="Y66" i="9"/>
  <c r="Z66" i="9"/>
  <c r="AA66" i="9"/>
  <c r="AB66" i="9"/>
  <c r="AC66" i="9"/>
  <c r="AD66" i="9"/>
  <c r="U67" i="9"/>
  <c r="V67" i="9"/>
  <c r="W67" i="9"/>
  <c r="X67" i="9"/>
  <c r="Y67" i="9"/>
  <c r="Z67" i="9"/>
  <c r="AA67" i="9"/>
  <c r="AB67" i="9"/>
  <c r="AC67" i="9"/>
  <c r="AD67" i="9"/>
  <c r="U68" i="9"/>
  <c r="V68" i="9"/>
  <c r="W68" i="9"/>
  <c r="X68" i="9"/>
  <c r="Y68" i="9"/>
  <c r="Z68" i="9"/>
  <c r="AA68" i="9"/>
  <c r="AB68" i="9"/>
  <c r="AC68" i="9"/>
  <c r="AD68" i="9"/>
  <c r="U69" i="9"/>
  <c r="V69" i="9"/>
  <c r="W69" i="9"/>
  <c r="X69" i="9"/>
  <c r="Y69" i="9"/>
  <c r="Z69" i="9"/>
  <c r="AA69" i="9"/>
  <c r="AB69" i="9"/>
  <c r="AC69" i="9"/>
  <c r="AD69" i="9"/>
  <c r="U70" i="9"/>
  <c r="V70" i="9"/>
  <c r="W70" i="9"/>
  <c r="X70" i="9"/>
  <c r="Y70" i="9"/>
  <c r="Z70" i="9"/>
  <c r="AA70" i="9"/>
  <c r="AB70" i="9"/>
  <c r="AC70" i="9"/>
  <c r="AD70" i="9"/>
  <c r="U71" i="9"/>
  <c r="V71" i="9"/>
  <c r="W71" i="9"/>
  <c r="X71" i="9"/>
  <c r="Y71" i="9"/>
  <c r="Z71" i="9"/>
  <c r="AA71" i="9"/>
  <c r="AB71" i="9"/>
  <c r="AC71" i="9"/>
  <c r="AD71" i="9"/>
  <c r="U72" i="9"/>
  <c r="V72" i="9"/>
  <c r="W72" i="9"/>
  <c r="X72" i="9"/>
  <c r="Y72" i="9"/>
  <c r="Z72" i="9"/>
  <c r="AA72" i="9"/>
  <c r="AB72" i="9"/>
  <c r="AC72" i="9"/>
  <c r="AD72" i="9"/>
  <c r="U73" i="9"/>
  <c r="V73" i="9"/>
  <c r="W73" i="9"/>
  <c r="X73" i="9"/>
  <c r="Y73" i="9"/>
  <c r="Z73" i="9"/>
  <c r="AA73" i="9"/>
  <c r="AB73" i="9"/>
  <c r="AC73" i="9"/>
  <c r="AD73" i="9"/>
  <c r="U74" i="9"/>
  <c r="V74" i="9"/>
  <c r="W74" i="9"/>
  <c r="X74" i="9"/>
  <c r="Y74" i="9"/>
  <c r="Z74" i="9"/>
  <c r="AA74" i="9"/>
  <c r="AB74" i="9"/>
  <c r="AC74" i="9"/>
  <c r="AD74" i="9"/>
  <c r="U75" i="9"/>
  <c r="V75" i="9"/>
  <c r="W75" i="9"/>
  <c r="X75" i="9"/>
  <c r="Y75" i="9"/>
  <c r="Z75" i="9"/>
  <c r="AA75" i="9"/>
  <c r="AB75" i="9"/>
  <c r="AC75" i="9"/>
  <c r="AD75" i="9"/>
  <c r="U76" i="9"/>
  <c r="V76" i="9"/>
  <c r="W76" i="9"/>
  <c r="X76" i="9"/>
  <c r="Y76" i="9"/>
  <c r="Z76" i="9"/>
  <c r="AA76" i="9"/>
  <c r="AB76" i="9"/>
  <c r="AC76" i="9"/>
  <c r="AD76" i="9"/>
  <c r="U77" i="9"/>
  <c r="V77" i="9"/>
  <c r="W77" i="9"/>
  <c r="X77" i="9"/>
  <c r="Y77" i="9"/>
  <c r="Z77" i="9"/>
  <c r="AA77" i="9"/>
  <c r="AB77" i="9"/>
  <c r="AC77" i="9"/>
  <c r="AD77" i="9"/>
  <c r="U78" i="9"/>
  <c r="V78" i="9"/>
  <c r="W78" i="9"/>
  <c r="X78" i="9"/>
  <c r="Y78" i="9"/>
  <c r="Z78" i="9"/>
  <c r="AA78" i="9"/>
  <c r="AB78" i="9"/>
  <c r="AC78" i="9"/>
  <c r="AD78" i="9"/>
  <c r="U79" i="9"/>
  <c r="V79" i="9"/>
  <c r="W79" i="9"/>
  <c r="X79" i="9"/>
  <c r="Y79" i="9"/>
  <c r="Z79" i="9"/>
  <c r="AA79" i="9"/>
  <c r="AB79" i="9"/>
  <c r="AC79" i="9"/>
  <c r="AD79" i="9"/>
  <c r="U80" i="9"/>
  <c r="V80" i="9"/>
  <c r="W80" i="9"/>
  <c r="X80" i="9"/>
  <c r="Y80" i="9"/>
  <c r="Z80" i="9"/>
  <c r="AA80" i="9"/>
  <c r="AB80" i="9"/>
  <c r="AC80" i="9"/>
  <c r="AD80" i="9"/>
  <c r="U81" i="9"/>
  <c r="V81" i="9"/>
  <c r="W81" i="9"/>
  <c r="X81" i="9"/>
  <c r="Y81" i="9"/>
  <c r="Z81" i="9"/>
  <c r="AA81" i="9"/>
  <c r="AB81" i="9"/>
  <c r="AC81" i="9"/>
  <c r="AD81" i="9"/>
  <c r="U82" i="9"/>
  <c r="V82" i="9"/>
  <c r="W82" i="9"/>
  <c r="X82" i="9"/>
  <c r="Y82" i="9"/>
  <c r="Z82" i="9"/>
  <c r="AA82" i="9"/>
  <c r="AB82" i="9"/>
  <c r="AC82" i="9"/>
  <c r="AD82" i="9"/>
  <c r="U83" i="9"/>
  <c r="V83" i="9"/>
  <c r="W83" i="9"/>
  <c r="X83" i="9"/>
  <c r="Y83" i="9"/>
  <c r="Z83" i="9"/>
  <c r="AA83" i="9"/>
  <c r="AB83" i="9"/>
  <c r="AC83" i="9"/>
  <c r="AD83" i="9"/>
  <c r="U84" i="9"/>
  <c r="V84" i="9"/>
  <c r="W84" i="9"/>
  <c r="X84" i="9"/>
  <c r="Y84" i="9"/>
  <c r="Z84" i="9"/>
  <c r="AA84" i="9"/>
  <c r="AB84" i="9"/>
  <c r="AC84" i="9"/>
  <c r="AD84" i="9"/>
  <c r="U85" i="9"/>
  <c r="V85" i="9"/>
  <c r="W85" i="9"/>
  <c r="X85" i="9"/>
  <c r="Y85" i="9"/>
  <c r="Z85" i="9"/>
  <c r="AA85" i="9"/>
  <c r="AB85" i="9"/>
  <c r="AC85" i="9"/>
  <c r="AD85" i="9"/>
  <c r="U86" i="9"/>
  <c r="V86" i="9"/>
  <c r="W86" i="9"/>
  <c r="X86" i="9"/>
  <c r="Y86" i="9"/>
  <c r="Z86" i="9"/>
  <c r="AA86" i="9"/>
  <c r="AB86" i="9"/>
  <c r="AC86" i="9"/>
  <c r="AD86" i="9"/>
  <c r="U87" i="9"/>
  <c r="V87" i="9"/>
  <c r="W87" i="9"/>
  <c r="X87" i="9"/>
  <c r="Y87" i="9"/>
  <c r="Z87" i="9"/>
  <c r="AA87" i="9"/>
  <c r="AB87" i="9"/>
  <c r="AC87" i="9"/>
  <c r="AD87" i="9"/>
  <c r="U88" i="9"/>
  <c r="V88" i="9"/>
  <c r="W88" i="9"/>
  <c r="X88" i="9"/>
  <c r="Y88" i="9"/>
  <c r="Z88" i="9"/>
  <c r="AA88" i="9"/>
  <c r="AB88" i="9"/>
  <c r="AC88" i="9"/>
  <c r="AD88" i="9"/>
  <c r="U89" i="9"/>
  <c r="V89" i="9"/>
  <c r="W89" i="9"/>
  <c r="X89" i="9"/>
  <c r="Y89" i="9"/>
  <c r="Z89" i="9"/>
  <c r="AA89" i="9"/>
  <c r="AB89" i="9"/>
  <c r="AC89" i="9"/>
  <c r="AD89" i="9"/>
  <c r="U90" i="9"/>
  <c r="V90" i="9"/>
  <c r="W90" i="9"/>
  <c r="X90" i="9"/>
  <c r="Y90" i="9"/>
  <c r="Z90" i="9"/>
  <c r="AA90" i="9"/>
  <c r="AB90" i="9"/>
  <c r="AC90" i="9"/>
  <c r="AD90" i="9"/>
  <c r="U91" i="9"/>
  <c r="V91" i="9"/>
  <c r="W91" i="9"/>
  <c r="X91" i="9"/>
  <c r="Y91" i="9"/>
  <c r="Z91" i="9"/>
  <c r="AA91" i="9"/>
  <c r="AB91" i="9"/>
  <c r="AC91" i="9"/>
  <c r="AD91" i="9"/>
  <c r="U92" i="9"/>
  <c r="V92" i="9"/>
  <c r="W92" i="9"/>
  <c r="X92" i="9"/>
  <c r="Y92" i="9"/>
  <c r="Z92" i="9"/>
  <c r="AA92" i="9"/>
  <c r="AB92" i="9"/>
  <c r="AC92" i="9"/>
  <c r="AD92" i="9"/>
  <c r="U93" i="9"/>
  <c r="V93" i="9"/>
  <c r="W93" i="9"/>
  <c r="X93" i="9"/>
  <c r="Y93" i="9"/>
  <c r="Z93" i="9"/>
  <c r="AA93" i="9"/>
  <c r="AB93" i="9"/>
  <c r="AC93" i="9"/>
  <c r="AD93" i="9"/>
  <c r="U94" i="9"/>
  <c r="V94" i="9"/>
  <c r="W94" i="9"/>
  <c r="X94" i="9"/>
  <c r="Y94" i="9"/>
  <c r="Z94" i="9"/>
  <c r="AA94" i="9"/>
  <c r="AB94" i="9"/>
  <c r="AC94" i="9"/>
  <c r="AD94" i="9"/>
  <c r="U95" i="9"/>
  <c r="V95" i="9"/>
  <c r="W95" i="9"/>
  <c r="X95" i="9"/>
  <c r="Y95" i="9"/>
  <c r="Z95" i="9"/>
  <c r="AA95" i="9"/>
  <c r="AB95" i="9"/>
  <c r="AC95" i="9"/>
  <c r="AD95" i="9"/>
  <c r="U96" i="9"/>
  <c r="V96" i="9"/>
  <c r="W96" i="9"/>
  <c r="X96" i="9"/>
  <c r="Y96" i="9"/>
  <c r="Z96" i="9"/>
  <c r="AA96" i="9"/>
  <c r="AB96" i="9"/>
  <c r="AC96" i="9"/>
  <c r="AD96" i="9"/>
  <c r="U97" i="9"/>
  <c r="V97" i="9"/>
  <c r="W97" i="9"/>
  <c r="X97" i="9"/>
  <c r="Y97" i="9"/>
  <c r="Z97" i="9"/>
  <c r="AA97" i="9"/>
  <c r="AB97" i="9"/>
  <c r="AC97" i="9"/>
  <c r="AD97" i="9"/>
  <c r="U98" i="9"/>
  <c r="V98" i="9"/>
  <c r="W98" i="9"/>
  <c r="X98" i="9"/>
  <c r="Y98" i="9"/>
  <c r="Z98" i="9"/>
  <c r="AA98" i="9"/>
  <c r="AB98" i="9"/>
  <c r="AC98" i="9"/>
  <c r="AD98" i="9"/>
  <c r="U99" i="9"/>
  <c r="V99" i="9"/>
  <c r="W99" i="9"/>
  <c r="X99" i="9"/>
  <c r="Y99" i="9"/>
  <c r="Z99" i="9"/>
  <c r="AA99" i="9"/>
  <c r="AB99" i="9"/>
  <c r="AC99" i="9"/>
  <c r="AD99" i="9"/>
  <c r="U100" i="9"/>
  <c r="V100" i="9"/>
  <c r="W100" i="9"/>
  <c r="X100" i="9"/>
  <c r="Y100" i="9"/>
  <c r="Z100" i="9"/>
  <c r="AA100" i="9"/>
  <c r="AB100" i="9"/>
  <c r="AC100" i="9"/>
  <c r="AD100" i="9"/>
  <c r="U101" i="9"/>
  <c r="V101" i="9"/>
  <c r="W101" i="9"/>
  <c r="X101" i="9"/>
  <c r="Y101" i="9"/>
  <c r="Z101" i="9"/>
  <c r="AA101" i="9"/>
  <c r="AB101" i="9"/>
  <c r="AC101" i="9"/>
  <c r="AD101" i="9"/>
  <c r="U102" i="9"/>
  <c r="V102" i="9"/>
  <c r="W102" i="9"/>
  <c r="X102" i="9"/>
  <c r="Y102" i="9"/>
  <c r="Z102" i="9"/>
  <c r="AA102" i="9"/>
  <c r="AB102" i="9"/>
  <c r="AC102" i="9"/>
  <c r="AD102" i="9"/>
  <c r="U103" i="9"/>
  <c r="V103" i="9"/>
  <c r="W103" i="9"/>
  <c r="X103" i="9"/>
  <c r="Y103" i="9"/>
  <c r="Z103" i="9"/>
  <c r="AA103" i="9"/>
  <c r="AB103" i="9"/>
  <c r="AC103" i="9"/>
  <c r="AD103" i="9"/>
  <c r="U104" i="9"/>
  <c r="V104" i="9"/>
  <c r="W104" i="9"/>
  <c r="X104" i="9"/>
  <c r="Y104" i="9"/>
  <c r="Z104" i="9"/>
  <c r="AA104" i="9"/>
  <c r="AB104" i="9"/>
  <c r="AC104" i="9"/>
  <c r="AD104" i="9"/>
  <c r="U105" i="9"/>
  <c r="V105" i="9"/>
  <c r="W105" i="9"/>
  <c r="X105" i="9"/>
  <c r="Y105" i="9"/>
  <c r="Z105" i="9"/>
  <c r="AA105" i="9"/>
  <c r="AB105" i="9"/>
  <c r="AC105" i="9"/>
  <c r="AD105" i="9"/>
  <c r="U106" i="9"/>
  <c r="V106" i="9"/>
  <c r="W106" i="9"/>
  <c r="X106" i="9"/>
  <c r="Y106" i="9"/>
  <c r="Z106" i="9"/>
  <c r="AA106" i="9"/>
  <c r="AB106" i="9"/>
  <c r="AC106" i="9"/>
  <c r="AD106" i="9"/>
  <c r="U107" i="9"/>
  <c r="V107" i="9"/>
  <c r="W107" i="9"/>
  <c r="X107" i="9"/>
  <c r="Y107" i="9"/>
  <c r="Z107" i="9"/>
  <c r="AA107" i="9"/>
  <c r="AB107" i="9"/>
  <c r="AC107" i="9"/>
  <c r="AD107" i="9"/>
  <c r="U108" i="9"/>
  <c r="V108" i="9"/>
  <c r="W108" i="9"/>
  <c r="X108" i="9"/>
  <c r="Y108" i="9"/>
  <c r="Z108" i="9"/>
  <c r="AA108" i="9"/>
  <c r="AB108" i="9"/>
  <c r="AC108" i="9"/>
  <c r="AD108" i="9"/>
  <c r="U109" i="9"/>
  <c r="V109" i="9"/>
  <c r="W109" i="9"/>
  <c r="X109" i="9"/>
  <c r="Y109" i="9"/>
  <c r="Z109" i="9"/>
  <c r="AA109" i="9"/>
  <c r="AB109" i="9"/>
  <c r="AC109" i="9"/>
  <c r="AD109" i="9"/>
  <c r="U110" i="9"/>
  <c r="V110" i="9"/>
  <c r="W110" i="9"/>
  <c r="X110" i="9"/>
  <c r="Y110" i="9"/>
  <c r="Z110" i="9"/>
  <c r="AA110" i="9"/>
  <c r="AB110" i="9"/>
  <c r="AC110" i="9"/>
  <c r="AD110" i="9"/>
  <c r="U111" i="9"/>
  <c r="V111" i="9"/>
  <c r="W111" i="9"/>
  <c r="X111" i="9"/>
  <c r="Y111" i="9"/>
  <c r="Z111" i="9"/>
  <c r="AA111" i="9"/>
  <c r="AB111" i="9"/>
  <c r="AC111" i="9"/>
  <c r="AD111" i="9"/>
  <c r="U112" i="9"/>
  <c r="V112" i="9"/>
  <c r="W112" i="9"/>
  <c r="X112" i="9"/>
  <c r="Y112" i="9"/>
  <c r="Z112" i="9"/>
  <c r="AA112" i="9"/>
  <c r="AB112" i="9"/>
  <c r="AC112" i="9"/>
  <c r="AD112" i="9"/>
  <c r="U113" i="9"/>
  <c r="V113" i="9"/>
  <c r="W113" i="9"/>
  <c r="X113" i="9"/>
  <c r="Y113" i="9"/>
  <c r="Z113" i="9"/>
  <c r="AA113" i="9"/>
  <c r="AB113" i="9"/>
  <c r="AC113" i="9"/>
  <c r="AD113" i="9"/>
  <c r="U114" i="9"/>
  <c r="V114" i="9"/>
  <c r="W114" i="9"/>
  <c r="X114" i="9"/>
  <c r="Y114" i="9"/>
  <c r="Z114" i="9"/>
  <c r="AA114" i="9"/>
  <c r="AB114" i="9"/>
  <c r="AC114" i="9"/>
  <c r="AD114" i="9"/>
  <c r="U115" i="9"/>
  <c r="V115" i="9"/>
  <c r="W115" i="9"/>
  <c r="X115" i="9"/>
  <c r="Y115" i="9"/>
  <c r="Z115" i="9"/>
  <c r="AA115" i="9"/>
  <c r="AB115" i="9"/>
  <c r="AC115" i="9"/>
  <c r="AD115" i="9"/>
  <c r="U116" i="9"/>
  <c r="V116" i="9"/>
  <c r="W116" i="9"/>
  <c r="X116" i="9"/>
  <c r="Y116" i="9"/>
  <c r="Z116" i="9"/>
  <c r="AA116" i="9"/>
  <c r="AB116" i="9"/>
  <c r="AC116" i="9"/>
  <c r="AD116" i="9"/>
  <c r="U117" i="9"/>
  <c r="V117" i="9"/>
  <c r="W117" i="9"/>
  <c r="X117" i="9"/>
  <c r="Y117" i="9"/>
  <c r="Z117" i="9"/>
  <c r="AA117" i="9"/>
  <c r="AB117" i="9"/>
  <c r="AC117" i="9"/>
  <c r="AD117" i="9"/>
  <c r="U118" i="9"/>
  <c r="V118" i="9"/>
  <c r="W118" i="9"/>
  <c r="X118" i="9"/>
  <c r="Y118" i="9"/>
  <c r="Z118" i="9"/>
  <c r="AA118" i="9"/>
  <c r="AB118" i="9"/>
  <c r="AC118" i="9"/>
  <c r="AD118" i="9"/>
  <c r="U119" i="9"/>
  <c r="V119" i="9"/>
  <c r="W119" i="9"/>
  <c r="X119" i="9"/>
  <c r="Y119" i="9"/>
  <c r="Z119" i="9"/>
  <c r="AA119" i="9"/>
  <c r="AB119" i="9"/>
  <c r="AC119" i="9"/>
  <c r="AD119" i="9"/>
  <c r="U120" i="9"/>
  <c r="V120" i="9"/>
  <c r="W120" i="9"/>
  <c r="X120" i="9"/>
  <c r="Y120" i="9"/>
  <c r="Z120" i="9"/>
  <c r="AA120" i="9"/>
  <c r="AB120" i="9"/>
  <c r="AC120" i="9"/>
  <c r="AD120" i="9"/>
  <c r="AD9" i="9"/>
  <c r="AC9" i="9"/>
  <c r="AB9" i="9"/>
  <c r="AA9" i="9"/>
  <c r="Z9" i="9"/>
  <c r="Y9" i="9"/>
  <c r="X9" i="9"/>
  <c r="W9" i="9"/>
  <c r="V9" i="9"/>
  <c r="U9" i="9"/>
  <c r="O41" i="21"/>
  <c r="O42" i="21"/>
  <c r="O43" i="21"/>
  <c r="O44" i="21"/>
  <c r="O45" i="21"/>
  <c r="O46" i="21"/>
  <c r="O47" i="21"/>
  <c r="O48" i="21"/>
  <c r="O49" i="21"/>
  <c r="O50" i="21"/>
  <c r="O51" i="21"/>
  <c r="O52" i="21"/>
  <c r="O53" i="21"/>
  <c r="O54" i="21"/>
  <c r="O55" i="21"/>
  <c r="O56" i="21"/>
  <c r="O57" i="21"/>
  <c r="O58" i="21"/>
  <c r="O59" i="21"/>
  <c r="O60" i="21"/>
  <c r="Q60" i="21" s="1"/>
  <c r="O61" i="21"/>
  <c r="O62" i="21"/>
  <c r="O63" i="21"/>
  <c r="O64" i="21"/>
  <c r="Q64" i="21" s="1"/>
  <c r="O65" i="21"/>
  <c r="O66" i="21"/>
  <c r="O67" i="21"/>
  <c r="O68" i="21"/>
  <c r="Q68" i="21" s="1"/>
  <c r="O69" i="21"/>
  <c r="O70" i="21"/>
  <c r="O71" i="21"/>
  <c r="O72" i="21"/>
  <c r="Q72" i="21" s="1"/>
  <c r="O73" i="21"/>
  <c r="O74" i="21"/>
  <c r="O75" i="21"/>
  <c r="O76" i="21"/>
  <c r="O77" i="21"/>
  <c r="O78" i="21"/>
  <c r="O79" i="21"/>
  <c r="O80" i="21"/>
  <c r="O81" i="21"/>
  <c r="O82" i="21"/>
  <c r="O83" i="21"/>
  <c r="O84" i="21"/>
  <c r="O85" i="21"/>
  <c r="O86" i="21"/>
  <c r="O87" i="21"/>
  <c r="O88" i="21"/>
  <c r="O89" i="21"/>
  <c r="O90" i="21"/>
  <c r="O91" i="21"/>
  <c r="O92" i="21"/>
  <c r="O93" i="21"/>
  <c r="O94" i="21"/>
  <c r="O95" i="21"/>
  <c r="O96" i="21"/>
  <c r="O97" i="21"/>
  <c r="O98" i="21"/>
  <c r="O99" i="21"/>
  <c r="O100" i="21"/>
  <c r="O101" i="21"/>
  <c r="O102" i="21"/>
  <c r="O103" i="21"/>
  <c r="O104" i="21"/>
  <c r="O105" i="21"/>
  <c r="O106" i="21"/>
  <c r="O107" i="21"/>
  <c r="O108" i="21"/>
  <c r="O109" i="21"/>
  <c r="O110" i="21"/>
  <c r="O111" i="21"/>
  <c r="O112" i="21"/>
  <c r="O113" i="21"/>
  <c r="O114" i="21"/>
  <c r="O115" i="21"/>
  <c r="O116" i="21"/>
  <c r="O117" i="21"/>
  <c r="O118" i="21"/>
  <c r="O119" i="21"/>
  <c r="O120" i="21"/>
  <c r="O121" i="21"/>
  <c r="O122" i="21"/>
  <c r="O123" i="21"/>
  <c r="O124" i="21"/>
  <c r="O125" i="21"/>
  <c r="O126" i="21"/>
  <c r="O127" i="21"/>
  <c r="O128" i="21"/>
  <c r="O129" i="21"/>
  <c r="O130" i="21"/>
  <c r="O131" i="21"/>
  <c r="O132" i="21"/>
  <c r="O133" i="21"/>
  <c r="O134" i="21"/>
  <c r="O135" i="21"/>
  <c r="O136" i="21"/>
  <c r="O137" i="21"/>
  <c r="O138" i="21"/>
  <c r="O139" i="21"/>
  <c r="O140" i="21"/>
  <c r="O141" i="21"/>
  <c r="O142" i="21"/>
  <c r="O143" i="21"/>
  <c r="O144" i="21"/>
  <c r="O145" i="21"/>
  <c r="O146" i="21"/>
  <c r="O147" i="21"/>
  <c r="O148" i="21"/>
  <c r="O149" i="21"/>
  <c r="O150" i="21"/>
  <c r="O151" i="21"/>
  <c r="O40" i="21"/>
  <c r="Q40" i="21" s="1"/>
  <c r="P40" i="20"/>
  <c r="P41" i="20"/>
  <c r="P42" i="20"/>
  <c r="P43" i="20"/>
  <c r="P44" i="20"/>
  <c r="P45" i="20"/>
  <c r="P46" i="20"/>
  <c r="P47" i="20"/>
  <c r="P48" i="20"/>
  <c r="P49" i="20"/>
  <c r="P50" i="20"/>
  <c r="P51" i="20"/>
  <c r="P52" i="20"/>
  <c r="P53" i="20"/>
  <c r="P54" i="20"/>
  <c r="P55" i="20"/>
  <c r="P56" i="20"/>
  <c r="P57" i="20"/>
  <c r="P58" i="20"/>
  <c r="P59" i="20"/>
  <c r="P60" i="20"/>
  <c r="P61" i="20"/>
  <c r="P62" i="20"/>
  <c r="P63" i="20"/>
  <c r="P64" i="20"/>
  <c r="P65" i="20"/>
  <c r="P66" i="20"/>
  <c r="P67" i="20"/>
  <c r="P68" i="20"/>
  <c r="P69" i="20"/>
  <c r="P70" i="20"/>
  <c r="P71" i="20"/>
  <c r="P72" i="20"/>
  <c r="P73" i="20"/>
  <c r="P74" i="20"/>
  <c r="P75" i="20"/>
  <c r="P76" i="20"/>
  <c r="P77" i="20"/>
  <c r="P78" i="20"/>
  <c r="P79" i="20"/>
  <c r="P80" i="20"/>
  <c r="P81" i="20"/>
  <c r="P82" i="20"/>
  <c r="P83" i="20"/>
  <c r="P84" i="20"/>
  <c r="P85" i="20"/>
  <c r="P86" i="20"/>
  <c r="P87" i="20"/>
  <c r="P88" i="20"/>
  <c r="P89" i="20"/>
  <c r="P90" i="20"/>
  <c r="P91" i="20"/>
  <c r="P92" i="20"/>
  <c r="P93" i="20"/>
  <c r="P94" i="20"/>
  <c r="P95" i="20"/>
  <c r="P96" i="20"/>
  <c r="P97" i="20"/>
  <c r="P98" i="20"/>
  <c r="P99" i="20"/>
  <c r="P100" i="20"/>
  <c r="P101" i="20"/>
  <c r="P102" i="20"/>
  <c r="P103" i="20"/>
  <c r="P104" i="20"/>
  <c r="P105" i="20"/>
  <c r="P106" i="20"/>
  <c r="P107" i="20"/>
  <c r="P108" i="20"/>
  <c r="P109" i="20"/>
  <c r="P110" i="20"/>
  <c r="P111" i="20"/>
  <c r="P112" i="20"/>
  <c r="P113" i="20"/>
  <c r="P114" i="20"/>
  <c r="P115" i="20"/>
  <c r="P116" i="20"/>
  <c r="P117" i="20"/>
  <c r="P118" i="20"/>
  <c r="P119" i="20"/>
  <c r="P120" i="20"/>
  <c r="P121" i="20"/>
  <c r="P122" i="20"/>
  <c r="P123" i="20"/>
  <c r="P124" i="20"/>
  <c r="P125" i="20"/>
  <c r="P126" i="20"/>
  <c r="P127" i="20"/>
  <c r="P128" i="20"/>
  <c r="P129" i="20"/>
  <c r="P130" i="20"/>
  <c r="P131" i="20"/>
  <c r="P132" i="20"/>
  <c r="P133" i="20"/>
  <c r="P134" i="20"/>
  <c r="P135" i="20"/>
  <c r="P136" i="20"/>
  <c r="P137" i="20"/>
  <c r="P138" i="20"/>
  <c r="P139" i="20"/>
  <c r="P140" i="20"/>
  <c r="P141" i="20"/>
  <c r="P142" i="20"/>
  <c r="P143" i="20"/>
  <c r="P144" i="20"/>
  <c r="P145" i="20"/>
  <c r="P146" i="20"/>
  <c r="P147" i="20"/>
  <c r="P148" i="20"/>
  <c r="P149" i="20"/>
  <c r="P150" i="20"/>
  <c r="P39" i="20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37" i="17"/>
  <c r="O40" i="16"/>
  <c r="O41" i="16"/>
  <c r="O42" i="16"/>
  <c r="O43" i="16"/>
  <c r="O44" i="16"/>
  <c r="O45" i="16"/>
  <c r="O46" i="16"/>
  <c r="O47" i="16"/>
  <c r="O48" i="16"/>
  <c r="O49" i="16"/>
  <c r="O50" i="16"/>
  <c r="O51" i="16"/>
  <c r="O52" i="16"/>
  <c r="O53" i="16"/>
  <c r="O54" i="16"/>
  <c r="O55" i="16"/>
  <c r="O56" i="16"/>
  <c r="O57" i="16"/>
  <c r="O58" i="16"/>
  <c r="O59" i="16"/>
  <c r="O60" i="16"/>
  <c r="O61" i="16"/>
  <c r="O62" i="16"/>
  <c r="O63" i="16"/>
  <c r="O64" i="16"/>
  <c r="O65" i="16"/>
  <c r="O66" i="16"/>
  <c r="O67" i="16"/>
  <c r="O68" i="16"/>
  <c r="O69" i="16"/>
  <c r="O70" i="16"/>
  <c r="O71" i="16"/>
  <c r="O72" i="16"/>
  <c r="O73" i="16"/>
  <c r="O74" i="16"/>
  <c r="O75" i="16"/>
  <c r="O76" i="16"/>
  <c r="O77" i="16"/>
  <c r="O78" i="16"/>
  <c r="O79" i="16"/>
  <c r="O80" i="16"/>
  <c r="O81" i="16"/>
  <c r="O82" i="16"/>
  <c r="O83" i="16"/>
  <c r="O84" i="16"/>
  <c r="O85" i="16"/>
  <c r="O86" i="16"/>
  <c r="O87" i="16"/>
  <c r="O88" i="16"/>
  <c r="O89" i="16"/>
  <c r="O90" i="16"/>
  <c r="O91" i="16"/>
  <c r="O92" i="16"/>
  <c r="O93" i="16"/>
  <c r="O94" i="16"/>
  <c r="O95" i="16"/>
  <c r="O96" i="16"/>
  <c r="O97" i="16"/>
  <c r="O98" i="16"/>
  <c r="O99" i="16"/>
  <c r="O100" i="16"/>
  <c r="O101" i="16"/>
  <c r="O102" i="16"/>
  <c r="O103" i="16"/>
  <c r="O104" i="16"/>
  <c r="O105" i="16"/>
  <c r="O106" i="16"/>
  <c r="O107" i="16"/>
  <c r="O108" i="16"/>
  <c r="O109" i="16"/>
  <c r="O110" i="16"/>
  <c r="O111" i="16"/>
  <c r="O112" i="16"/>
  <c r="O113" i="16"/>
  <c r="O114" i="16"/>
  <c r="O115" i="16"/>
  <c r="O39" i="16"/>
  <c r="P46" i="9"/>
  <c r="P47" i="9"/>
  <c r="P48" i="9"/>
  <c r="P49" i="9"/>
  <c r="P50" i="9"/>
  <c r="P51" i="9"/>
  <c r="P52" i="9"/>
  <c r="P53" i="9"/>
  <c r="P54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P106" i="9"/>
  <c r="P107" i="9"/>
  <c r="P108" i="9"/>
  <c r="P109" i="9"/>
  <c r="P110" i="9"/>
  <c r="P111" i="9"/>
  <c r="P112" i="9"/>
  <c r="P113" i="9"/>
  <c r="P114" i="9"/>
  <c r="P115" i="9"/>
  <c r="P116" i="9"/>
  <c r="P117" i="9"/>
  <c r="P118" i="9"/>
  <c r="P119" i="9"/>
  <c r="P120" i="9"/>
  <c r="P121" i="9"/>
  <c r="P122" i="9"/>
  <c r="P123" i="9"/>
  <c r="P124" i="9"/>
  <c r="P125" i="9"/>
  <c r="P126" i="9"/>
  <c r="P127" i="9"/>
  <c r="P128" i="9"/>
  <c r="P129" i="9"/>
  <c r="P130" i="9"/>
  <c r="P131" i="9"/>
  <c r="P132" i="9"/>
  <c r="P133" i="9"/>
  <c r="P134" i="9"/>
  <c r="P135" i="9"/>
  <c r="P136" i="9"/>
  <c r="P137" i="9"/>
  <c r="P138" i="9"/>
  <c r="P139" i="9"/>
  <c r="P140" i="9"/>
  <c r="P141" i="9"/>
  <c r="P142" i="9"/>
  <c r="P143" i="9"/>
  <c r="P144" i="9"/>
  <c r="P145" i="9"/>
  <c r="P146" i="9"/>
  <c r="P147" i="9"/>
  <c r="P148" i="9"/>
  <c r="P149" i="9"/>
  <c r="P150" i="9"/>
  <c r="P151" i="9"/>
  <c r="P152" i="9"/>
  <c r="P153" i="9"/>
  <c r="P154" i="9"/>
  <c r="P155" i="9"/>
  <c r="P156" i="9"/>
  <c r="P45" i="9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42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43" i="8"/>
  <c r="Q42" i="8"/>
  <c r="U9" i="8"/>
  <c r="V9" i="8"/>
  <c r="W9" i="8"/>
  <c r="X9" i="8"/>
  <c r="Y9" i="8"/>
  <c r="Z9" i="8"/>
  <c r="AA9" i="8"/>
  <c r="AB9" i="8"/>
  <c r="U10" i="8"/>
  <c r="V10" i="8"/>
  <c r="W10" i="8"/>
  <c r="X10" i="8"/>
  <c r="Y10" i="8"/>
  <c r="Z10" i="8"/>
  <c r="AA10" i="8"/>
  <c r="AB10" i="8"/>
  <c r="U11" i="8"/>
  <c r="V11" i="8"/>
  <c r="W11" i="8"/>
  <c r="X11" i="8"/>
  <c r="Y11" i="8"/>
  <c r="Z11" i="8"/>
  <c r="AA11" i="8"/>
  <c r="AB11" i="8"/>
  <c r="U12" i="8"/>
  <c r="V12" i="8"/>
  <c r="W12" i="8"/>
  <c r="X12" i="8"/>
  <c r="Y12" i="8"/>
  <c r="Z12" i="8"/>
  <c r="AA12" i="8"/>
  <c r="AB12" i="8"/>
  <c r="U13" i="8"/>
  <c r="V13" i="8"/>
  <c r="W13" i="8"/>
  <c r="X13" i="8"/>
  <c r="Y13" i="8"/>
  <c r="Z13" i="8"/>
  <c r="AA13" i="8"/>
  <c r="AB13" i="8"/>
  <c r="U14" i="8"/>
  <c r="V14" i="8"/>
  <c r="W14" i="8"/>
  <c r="X14" i="8"/>
  <c r="Y14" i="8"/>
  <c r="Z14" i="8"/>
  <c r="AA14" i="8"/>
  <c r="AB14" i="8"/>
  <c r="U15" i="8"/>
  <c r="V15" i="8"/>
  <c r="W15" i="8"/>
  <c r="X15" i="8"/>
  <c r="Y15" i="8"/>
  <c r="Z15" i="8"/>
  <c r="AA15" i="8"/>
  <c r="AB15" i="8"/>
  <c r="U16" i="8"/>
  <c r="V16" i="8"/>
  <c r="W16" i="8"/>
  <c r="X16" i="8"/>
  <c r="Y16" i="8"/>
  <c r="Z16" i="8"/>
  <c r="AA16" i="8"/>
  <c r="AB16" i="8"/>
  <c r="U17" i="8"/>
  <c r="V17" i="8"/>
  <c r="W17" i="8"/>
  <c r="X17" i="8"/>
  <c r="Y17" i="8"/>
  <c r="Z17" i="8"/>
  <c r="AA17" i="8"/>
  <c r="AB17" i="8"/>
  <c r="U18" i="8"/>
  <c r="V18" i="8"/>
  <c r="W18" i="8"/>
  <c r="X18" i="8"/>
  <c r="Y18" i="8"/>
  <c r="Z18" i="8"/>
  <c r="AA18" i="8"/>
  <c r="AB18" i="8"/>
  <c r="U19" i="8"/>
  <c r="V19" i="8"/>
  <c r="W19" i="8"/>
  <c r="X19" i="8"/>
  <c r="Y19" i="8"/>
  <c r="Z19" i="8"/>
  <c r="AA19" i="8"/>
  <c r="AB19" i="8"/>
  <c r="U20" i="8"/>
  <c r="V20" i="8"/>
  <c r="W20" i="8"/>
  <c r="X20" i="8"/>
  <c r="Y20" i="8"/>
  <c r="Z20" i="8"/>
  <c r="AA20" i="8"/>
  <c r="AB20" i="8"/>
  <c r="U21" i="8"/>
  <c r="V21" i="8"/>
  <c r="W21" i="8"/>
  <c r="X21" i="8"/>
  <c r="Y21" i="8"/>
  <c r="Z21" i="8"/>
  <c r="AA21" i="8"/>
  <c r="AB21" i="8"/>
  <c r="U22" i="8"/>
  <c r="V22" i="8"/>
  <c r="W22" i="8"/>
  <c r="X22" i="8"/>
  <c r="Y22" i="8"/>
  <c r="Z22" i="8"/>
  <c r="AA22" i="8"/>
  <c r="AB22" i="8"/>
  <c r="U23" i="8"/>
  <c r="V23" i="8"/>
  <c r="W23" i="8"/>
  <c r="X23" i="8"/>
  <c r="Y23" i="8"/>
  <c r="Z23" i="8"/>
  <c r="AA23" i="8"/>
  <c r="AB23" i="8"/>
  <c r="U24" i="8"/>
  <c r="V24" i="8"/>
  <c r="W24" i="8"/>
  <c r="X24" i="8"/>
  <c r="Y24" i="8"/>
  <c r="Z24" i="8"/>
  <c r="AA24" i="8"/>
  <c r="AB24" i="8"/>
  <c r="U25" i="8"/>
  <c r="V25" i="8"/>
  <c r="W25" i="8"/>
  <c r="X25" i="8"/>
  <c r="Y25" i="8"/>
  <c r="Z25" i="8"/>
  <c r="AA25" i="8"/>
  <c r="AB25" i="8"/>
  <c r="U26" i="8"/>
  <c r="V26" i="8"/>
  <c r="W26" i="8"/>
  <c r="X26" i="8"/>
  <c r="Y26" i="8"/>
  <c r="Z26" i="8"/>
  <c r="AA26" i="8"/>
  <c r="AB26" i="8"/>
  <c r="U27" i="8"/>
  <c r="V27" i="8"/>
  <c r="W27" i="8"/>
  <c r="X27" i="8"/>
  <c r="Y27" i="8"/>
  <c r="Z27" i="8"/>
  <c r="AA27" i="8"/>
  <c r="AB27" i="8"/>
  <c r="U28" i="8"/>
  <c r="V28" i="8"/>
  <c r="W28" i="8"/>
  <c r="X28" i="8"/>
  <c r="Y28" i="8"/>
  <c r="Z28" i="8"/>
  <c r="AA28" i="8"/>
  <c r="AB28" i="8"/>
  <c r="U29" i="8"/>
  <c r="V29" i="8"/>
  <c r="W29" i="8"/>
  <c r="X29" i="8"/>
  <c r="Y29" i="8"/>
  <c r="Z29" i="8"/>
  <c r="AA29" i="8"/>
  <c r="AB29" i="8"/>
  <c r="U30" i="8"/>
  <c r="V30" i="8"/>
  <c r="W30" i="8"/>
  <c r="X30" i="8"/>
  <c r="Y30" i="8"/>
  <c r="Z30" i="8"/>
  <c r="AA30" i="8"/>
  <c r="AB30" i="8"/>
  <c r="U31" i="8"/>
  <c r="V31" i="8"/>
  <c r="W31" i="8"/>
  <c r="X31" i="8"/>
  <c r="Y31" i="8"/>
  <c r="Z31" i="8"/>
  <c r="AA31" i="8"/>
  <c r="AB31" i="8"/>
  <c r="U32" i="8"/>
  <c r="V32" i="8"/>
  <c r="W32" i="8"/>
  <c r="X32" i="8"/>
  <c r="Y32" i="8"/>
  <c r="Z32" i="8"/>
  <c r="AA32" i="8"/>
  <c r="AB32" i="8"/>
  <c r="U33" i="8"/>
  <c r="V33" i="8"/>
  <c r="W33" i="8"/>
  <c r="X33" i="8"/>
  <c r="Y33" i="8"/>
  <c r="Z33" i="8"/>
  <c r="AA33" i="8"/>
  <c r="AB33" i="8"/>
  <c r="U34" i="8"/>
  <c r="V34" i="8"/>
  <c r="W34" i="8"/>
  <c r="X34" i="8"/>
  <c r="Y34" i="8"/>
  <c r="Z34" i="8"/>
  <c r="AA34" i="8"/>
  <c r="AB34" i="8"/>
  <c r="U35" i="8"/>
  <c r="V35" i="8"/>
  <c r="W35" i="8"/>
  <c r="X35" i="8"/>
  <c r="Y35" i="8"/>
  <c r="Z35" i="8"/>
  <c r="AA35" i="8"/>
  <c r="AB35" i="8"/>
  <c r="U36" i="8"/>
  <c r="V36" i="8"/>
  <c r="W36" i="8"/>
  <c r="X36" i="8"/>
  <c r="Y36" i="8"/>
  <c r="Z36" i="8"/>
  <c r="AA36" i="8"/>
  <c r="AB36" i="8"/>
  <c r="U37" i="8"/>
  <c r="V37" i="8"/>
  <c r="W37" i="8"/>
  <c r="X37" i="8"/>
  <c r="Y37" i="8"/>
  <c r="Z37" i="8"/>
  <c r="AA37" i="8"/>
  <c r="AB37" i="8"/>
  <c r="U38" i="8"/>
  <c r="V38" i="8"/>
  <c r="W38" i="8"/>
  <c r="X38" i="8"/>
  <c r="Y38" i="8"/>
  <c r="Z38" i="8"/>
  <c r="AA38" i="8"/>
  <c r="AB38" i="8"/>
  <c r="U39" i="8"/>
  <c r="V39" i="8"/>
  <c r="W39" i="8"/>
  <c r="X39" i="8"/>
  <c r="Y39" i="8"/>
  <c r="Z39" i="8"/>
  <c r="AA39" i="8"/>
  <c r="AB39" i="8"/>
  <c r="U40" i="8"/>
  <c r="V40" i="8"/>
  <c r="W40" i="8"/>
  <c r="X40" i="8"/>
  <c r="Y40" i="8"/>
  <c r="Z40" i="8"/>
  <c r="AA40" i="8"/>
  <c r="AB40" i="8"/>
  <c r="U41" i="8"/>
  <c r="V41" i="8"/>
  <c r="W41" i="8"/>
  <c r="X41" i="8"/>
  <c r="Y41" i="8"/>
  <c r="Z41" i="8"/>
  <c r="AA41" i="8"/>
  <c r="AB41" i="8"/>
  <c r="U42" i="8"/>
  <c r="V42" i="8"/>
  <c r="W42" i="8"/>
  <c r="X42" i="8"/>
  <c r="Y42" i="8"/>
  <c r="Z42" i="8"/>
  <c r="AA42" i="8"/>
  <c r="AB42" i="8"/>
  <c r="U43" i="8"/>
  <c r="V43" i="8"/>
  <c r="W43" i="8"/>
  <c r="X43" i="8"/>
  <c r="Y43" i="8"/>
  <c r="Z43" i="8"/>
  <c r="AA43" i="8"/>
  <c r="AB43" i="8"/>
  <c r="U44" i="8"/>
  <c r="V44" i="8"/>
  <c r="W44" i="8"/>
  <c r="X44" i="8"/>
  <c r="Y44" i="8"/>
  <c r="Z44" i="8"/>
  <c r="AA44" i="8"/>
  <c r="AB44" i="8"/>
  <c r="U45" i="8"/>
  <c r="V45" i="8"/>
  <c r="W45" i="8"/>
  <c r="X45" i="8"/>
  <c r="Y45" i="8"/>
  <c r="Z45" i="8"/>
  <c r="AA45" i="8"/>
  <c r="AB45" i="8"/>
  <c r="U46" i="8"/>
  <c r="V46" i="8"/>
  <c r="W46" i="8"/>
  <c r="X46" i="8"/>
  <c r="Y46" i="8"/>
  <c r="Z46" i="8"/>
  <c r="AA46" i="8"/>
  <c r="AB46" i="8"/>
  <c r="U47" i="8"/>
  <c r="V47" i="8"/>
  <c r="W47" i="8"/>
  <c r="X47" i="8"/>
  <c r="Y47" i="8"/>
  <c r="Z47" i="8"/>
  <c r="AA47" i="8"/>
  <c r="AB47" i="8"/>
  <c r="U48" i="8"/>
  <c r="V48" i="8"/>
  <c r="W48" i="8"/>
  <c r="X48" i="8"/>
  <c r="Y48" i="8"/>
  <c r="Z48" i="8"/>
  <c r="AA48" i="8"/>
  <c r="AB48" i="8"/>
  <c r="U49" i="8"/>
  <c r="V49" i="8"/>
  <c r="W49" i="8"/>
  <c r="X49" i="8"/>
  <c r="Y49" i="8"/>
  <c r="Z49" i="8"/>
  <c r="AA49" i="8"/>
  <c r="AB49" i="8"/>
  <c r="U50" i="8"/>
  <c r="V50" i="8"/>
  <c r="W50" i="8"/>
  <c r="X50" i="8"/>
  <c r="Y50" i="8"/>
  <c r="Z50" i="8"/>
  <c r="AA50" i="8"/>
  <c r="AB50" i="8"/>
  <c r="U51" i="8"/>
  <c r="V51" i="8"/>
  <c r="W51" i="8"/>
  <c r="X51" i="8"/>
  <c r="Y51" i="8"/>
  <c r="Z51" i="8"/>
  <c r="AA51" i="8"/>
  <c r="AB51" i="8"/>
  <c r="U52" i="8"/>
  <c r="V52" i="8"/>
  <c r="W52" i="8"/>
  <c r="X52" i="8"/>
  <c r="Y52" i="8"/>
  <c r="Z52" i="8"/>
  <c r="AA52" i="8"/>
  <c r="AB52" i="8"/>
  <c r="U53" i="8"/>
  <c r="V53" i="8"/>
  <c r="W53" i="8"/>
  <c r="X53" i="8"/>
  <c r="Y53" i="8"/>
  <c r="Z53" i="8"/>
  <c r="AA53" i="8"/>
  <c r="AB53" i="8"/>
  <c r="U54" i="8"/>
  <c r="V54" i="8"/>
  <c r="W54" i="8"/>
  <c r="X54" i="8"/>
  <c r="Y54" i="8"/>
  <c r="Z54" i="8"/>
  <c r="AA54" i="8"/>
  <c r="AB54" i="8"/>
  <c r="U55" i="8"/>
  <c r="V55" i="8"/>
  <c r="W55" i="8"/>
  <c r="X55" i="8"/>
  <c r="Y55" i="8"/>
  <c r="Z55" i="8"/>
  <c r="AA55" i="8"/>
  <c r="AB55" i="8"/>
  <c r="U56" i="8"/>
  <c r="V56" i="8"/>
  <c r="W56" i="8"/>
  <c r="X56" i="8"/>
  <c r="Y56" i="8"/>
  <c r="Z56" i="8"/>
  <c r="AA56" i="8"/>
  <c r="AB56" i="8"/>
  <c r="U57" i="8"/>
  <c r="V57" i="8"/>
  <c r="W57" i="8"/>
  <c r="X57" i="8"/>
  <c r="Y57" i="8"/>
  <c r="Z57" i="8"/>
  <c r="AA57" i="8"/>
  <c r="AB57" i="8"/>
  <c r="U58" i="8"/>
  <c r="V58" i="8"/>
  <c r="W58" i="8"/>
  <c r="X58" i="8"/>
  <c r="Y58" i="8"/>
  <c r="Z58" i="8"/>
  <c r="AA58" i="8"/>
  <c r="AB58" i="8"/>
  <c r="U59" i="8"/>
  <c r="V59" i="8"/>
  <c r="W59" i="8"/>
  <c r="X59" i="8"/>
  <c r="Y59" i="8"/>
  <c r="Z59" i="8"/>
  <c r="AA59" i="8"/>
  <c r="AB59" i="8"/>
  <c r="U60" i="8"/>
  <c r="V60" i="8"/>
  <c r="W60" i="8"/>
  <c r="X60" i="8"/>
  <c r="Y60" i="8"/>
  <c r="Z60" i="8"/>
  <c r="AA60" i="8"/>
  <c r="AB60" i="8"/>
  <c r="U61" i="8"/>
  <c r="V61" i="8"/>
  <c r="W61" i="8"/>
  <c r="X61" i="8"/>
  <c r="Y61" i="8"/>
  <c r="Z61" i="8"/>
  <c r="AA61" i="8"/>
  <c r="AB61" i="8"/>
  <c r="U62" i="8"/>
  <c r="V62" i="8"/>
  <c r="W62" i="8"/>
  <c r="X62" i="8"/>
  <c r="Y62" i="8"/>
  <c r="Z62" i="8"/>
  <c r="AA62" i="8"/>
  <c r="AB62" i="8"/>
  <c r="U63" i="8"/>
  <c r="V63" i="8"/>
  <c r="W63" i="8"/>
  <c r="X63" i="8"/>
  <c r="Y63" i="8"/>
  <c r="Z63" i="8"/>
  <c r="AA63" i="8"/>
  <c r="AB63" i="8"/>
  <c r="U64" i="8"/>
  <c r="V64" i="8"/>
  <c r="W64" i="8"/>
  <c r="X64" i="8"/>
  <c r="Y64" i="8"/>
  <c r="Z64" i="8"/>
  <c r="AA64" i="8"/>
  <c r="AB64" i="8"/>
  <c r="U65" i="8"/>
  <c r="V65" i="8"/>
  <c r="W65" i="8"/>
  <c r="X65" i="8"/>
  <c r="Y65" i="8"/>
  <c r="Z65" i="8"/>
  <c r="AA65" i="8"/>
  <c r="AB65" i="8"/>
  <c r="U66" i="8"/>
  <c r="V66" i="8"/>
  <c r="W66" i="8"/>
  <c r="X66" i="8"/>
  <c r="Y66" i="8"/>
  <c r="Z66" i="8"/>
  <c r="AA66" i="8"/>
  <c r="AB66" i="8"/>
  <c r="U67" i="8"/>
  <c r="V67" i="8"/>
  <c r="W67" i="8"/>
  <c r="X67" i="8"/>
  <c r="Y67" i="8"/>
  <c r="Z67" i="8"/>
  <c r="AA67" i="8"/>
  <c r="AB67" i="8"/>
  <c r="U68" i="8"/>
  <c r="V68" i="8"/>
  <c r="W68" i="8"/>
  <c r="X68" i="8"/>
  <c r="Y68" i="8"/>
  <c r="Z68" i="8"/>
  <c r="AA68" i="8"/>
  <c r="AB68" i="8"/>
  <c r="U69" i="8"/>
  <c r="V69" i="8"/>
  <c r="W69" i="8"/>
  <c r="X69" i="8"/>
  <c r="Y69" i="8"/>
  <c r="Z69" i="8"/>
  <c r="AA69" i="8"/>
  <c r="AB69" i="8"/>
  <c r="U70" i="8"/>
  <c r="V70" i="8"/>
  <c r="W70" i="8"/>
  <c r="X70" i="8"/>
  <c r="Y70" i="8"/>
  <c r="Z70" i="8"/>
  <c r="AA70" i="8"/>
  <c r="AB70" i="8"/>
  <c r="U71" i="8"/>
  <c r="V71" i="8"/>
  <c r="W71" i="8"/>
  <c r="X71" i="8"/>
  <c r="Y71" i="8"/>
  <c r="Z71" i="8"/>
  <c r="AA71" i="8"/>
  <c r="AB71" i="8"/>
  <c r="U72" i="8"/>
  <c r="V72" i="8"/>
  <c r="W72" i="8"/>
  <c r="X72" i="8"/>
  <c r="Y72" i="8"/>
  <c r="Z72" i="8"/>
  <c r="AA72" i="8"/>
  <c r="AB72" i="8"/>
  <c r="U73" i="8"/>
  <c r="V73" i="8"/>
  <c r="W73" i="8"/>
  <c r="X73" i="8"/>
  <c r="Y73" i="8"/>
  <c r="Z73" i="8"/>
  <c r="AA73" i="8"/>
  <c r="AB73" i="8"/>
  <c r="U74" i="8"/>
  <c r="V74" i="8"/>
  <c r="W74" i="8"/>
  <c r="X74" i="8"/>
  <c r="Y74" i="8"/>
  <c r="Z74" i="8"/>
  <c r="AA74" i="8"/>
  <c r="AB74" i="8"/>
  <c r="U75" i="8"/>
  <c r="V75" i="8"/>
  <c r="W75" i="8"/>
  <c r="X75" i="8"/>
  <c r="Y75" i="8"/>
  <c r="Z75" i="8"/>
  <c r="AA75" i="8"/>
  <c r="AB75" i="8"/>
  <c r="U76" i="8"/>
  <c r="V76" i="8"/>
  <c r="W76" i="8"/>
  <c r="X76" i="8"/>
  <c r="Y76" i="8"/>
  <c r="Z76" i="8"/>
  <c r="AA76" i="8"/>
  <c r="AB76" i="8"/>
  <c r="U77" i="8"/>
  <c r="V77" i="8"/>
  <c r="W77" i="8"/>
  <c r="X77" i="8"/>
  <c r="Y77" i="8"/>
  <c r="Z77" i="8"/>
  <c r="AA77" i="8"/>
  <c r="AB77" i="8"/>
  <c r="U78" i="8"/>
  <c r="V78" i="8"/>
  <c r="W78" i="8"/>
  <c r="X78" i="8"/>
  <c r="Y78" i="8"/>
  <c r="Z78" i="8"/>
  <c r="AA78" i="8"/>
  <c r="AB78" i="8"/>
  <c r="U79" i="8"/>
  <c r="V79" i="8"/>
  <c r="W79" i="8"/>
  <c r="X79" i="8"/>
  <c r="Y79" i="8"/>
  <c r="Z79" i="8"/>
  <c r="AA79" i="8"/>
  <c r="AB79" i="8"/>
  <c r="U80" i="8"/>
  <c r="V80" i="8"/>
  <c r="W80" i="8"/>
  <c r="X80" i="8"/>
  <c r="Y80" i="8"/>
  <c r="Z80" i="8"/>
  <c r="AA80" i="8"/>
  <c r="AB80" i="8"/>
  <c r="U81" i="8"/>
  <c r="V81" i="8"/>
  <c r="W81" i="8"/>
  <c r="X81" i="8"/>
  <c r="Y81" i="8"/>
  <c r="Z81" i="8"/>
  <c r="AA81" i="8"/>
  <c r="AB81" i="8"/>
  <c r="U82" i="8"/>
  <c r="V82" i="8"/>
  <c r="W82" i="8"/>
  <c r="X82" i="8"/>
  <c r="Y82" i="8"/>
  <c r="Z82" i="8"/>
  <c r="AA82" i="8"/>
  <c r="AB82" i="8"/>
  <c r="U83" i="8"/>
  <c r="V83" i="8"/>
  <c r="W83" i="8"/>
  <c r="X83" i="8"/>
  <c r="Y83" i="8"/>
  <c r="Z83" i="8"/>
  <c r="AA83" i="8"/>
  <c r="AB83" i="8"/>
  <c r="U84" i="8"/>
  <c r="V84" i="8"/>
  <c r="W84" i="8"/>
  <c r="X84" i="8"/>
  <c r="Y84" i="8"/>
  <c r="Z84" i="8"/>
  <c r="AA84" i="8"/>
  <c r="AB84" i="8"/>
  <c r="U85" i="8"/>
  <c r="V85" i="8"/>
  <c r="W85" i="8"/>
  <c r="X85" i="8"/>
  <c r="Y85" i="8"/>
  <c r="Z85" i="8"/>
  <c r="AA85" i="8"/>
  <c r="AB85" i="8"/>
  <c r="U86" i="8"/>
  <c r="V86" i="8"/>
  <c r="W86" i="8"/>
  <c r="X86" i="8"/>
  <c r="Y86" i="8"/>
  <c r="Z86" i="8"/>
  <c r="AA86" i="8"/>
  <c r="AB86" i="8"/>
  <c r="U87" i="8"/>
  <c r="V87" i="8"/>
  <c r="W87" i="8"/>
  <c r="X87" i="8"/>
  <c r="Y87" i="8"/>
  <c r="Z87" i="8"/>
  <c r="AA87" i="8"/>
  <c r="AB87" i="8"/>
  <c r="U88" i="8"/>
  <c r="V88" i="8"/>
  <c r="W88" i="8"/>
  <c r="X88" i="8"/>
  <c r="Y88" i="8"/>
  <c r="Z88" i="8"/>
  <c r="AA88" i="8"/>
  <c r="AB88" i="8"/>
  <c r="U89" i="8"/>
  <c r="V89" i="8"/>
  <c r="W89" i="8"/>
  <c r="X89" i="8"/>
  <c r="Y89" i="8"/>
  <c r="Z89" i="8"/>
  <c r="AA89" i="8"/>
  <c r="AB89" i="8"/>
  <c r="U90" i="8"/>
  <c r="V90" i="8"/>
  <c r="W90" i="8"/>
  <c r="X90" i="8"/>
  <c r="Y90" i="8"/>
  <c r="Z90" i="8"/>
  <c r="AA90" i="8"/>
  <c r="AB90" i="8"/>
  <c r="U91" i="8"/>
  <c r="V91" i="8"/>
  <c r="W91" i="8"/>
  <c r="X91" i="8"/>
  <c r="Y91" i="8"/>
  <c r="Z91" i="8"/>
  <c r="AA91" i="8"/>
  <c r="AB91" i="8"/>
  <c r="U92" i="8"/>
  <c r="V92" i="8"/>
  <c r="W92" i="8"/>
  <c r="X92" i="8"/>
  <c r="Y92" i="8"/>
  <c r="Z92" i="8"/>
  <c r="AA92" i="8"/>
  <c r="AB92" i="8"/>
  <c r="U93" i="8"/>
  <c r="V93" i="8"/>
  <c r="W93" i="8"/>
  <c r="X93" i="8"/>
  <c r="Y93" i="8"/>
  <c r="Z93" i="8"/>
  <c r="AA93" i="8"/>
  <c r="AB93" i="8"/>
  <c r="U94" i="8"/>
  <c r="V94" i="8"/>
  <c r="W94" i="8"/>
  <c r="X94" i="8"/>
  <c r="Y94" i="8"/>
  <c r="Z94" i="8"/>
  <c r="AA94" i="8"/>
  <c r="AB94" i="8"/>
  <c r="U95" i="8"/>
  <c r="V95" i="8"/>
  <c r="W95" i="8"/>
  <c r="X95" i="8"/>
  <c r="Y95" i="8"/>
  <c r="Z95" i="8"/>
  <c r="AA95" i="8"/>
  <c r="AB95" i="8"/>
  <c r="U96" i="8"/>
  <c r="V96" i="8"/>
  <c r="W96" i="8"/>
  <c r="X96" i="8"/>
  <c r="Y96" i="8"/>
  <c r="Z96" i="8"/>
  <c r="AA96" i="8"/>
  <c r="AB96" i="8"/>
  <c r="U97" i="8"/>
  <c r="V97" i="8"/>
  <c r="W97" i="8"/>
  <c r="X97" i="8"/>
  <c r="Y97" i="8"/>
  <c r="Z97" i="8"/>
  <c r="AA97" i="8"/>
  <c r="AB97" i="8"/>
  <c r="U98" i="8"/>
  <c r="V98" i="8"/>
  <c r="W98" i="8"/>
  <c r="X98" i="8"/>
  <c r="Y98" i="8"/>
  <c r="Z98" i="8"/>
  <c r="AA98" i="8"/>
  <c r="AB98" i="8"/>
  <c r="U99" i="8"/>
  <c r="V99" i="8"/>
  <c r="W99" i="8"/>
  <c r="X99" i="8"/>
  <c r="Y99" i="8"/>
  <c r="Z99" i="8"/>
  <c r="AA99" i="8"/>
  <c r="AB99" i="8"/>
  <c r="U100" i="8"/>
  <c r="V100" i="8"/>
  <c r="W100" i="8"/>
  <c r="X100" i="8"/>
  <c r="Y100" i="8"/>
  <c r="Z100" i="8"/>
  <c r="AA100" i="8"/>
  <c r="AB100" i="8"/>
  <c r="U101" i="8"/>
  <c r="V101" i="8"/>
  <c r="W101" i="8"/>
  <c r="X101" i="8"/>
  <c r="Y101" i="8"/>
  <c r="Z101" i="8"/>
  <c r="AA101" i="8"/>
  <c r="AB101" i="8"/>
  <c r="U102" i="8"/>
  <c r="V102" i="8"/>
  <c r="W102" i="8"/>
  <c r="X102" i="8"/>
  <c r="Y102" i="8"/>
  <c r="Z102" i="8"/>
  <c r="AA102" i="8"/>
  <c r="AB102" i="8"/>
  <c r="U103" i="8"/>
  <c r="V103" i="8"/>
  <c r="W103" i="8"/>
  <c r="X103" i="8"/>
  <c r="Y103" i="8"/>
  <c r="Z103" i="8"/>
  <c r="AA103" i="8"/>
  <c r="AB103" i="8"/>
  <c r="U104" i="8"/>
  <c r="V104" i="8"/>
  <c r="W104" i="8"/>
  <c r="X104" i="8"/>
  <c r="Y104" i="8"/>
  <c r="Z104" i="8"/>
  <c r="AA104" i="8"/>
  <c r="AB104" i="8"/>
  <c r="U105" i="8"/>
  <c r="V105" i="8"/>
  <c r="W105" i="8"/>
  <c r="X105" i="8"/>
  <c r="Y105" i="8"/>
  <c r="Z105" i="8"/>
  <c r="AA105" i="8"/>
  <c r="AB105" i="8"/>
  <c r="U106" i="8"/>
  <c r="V106" i="8"/>
  <c r="W106" i="8"/>
  <c r="X106" i="8"/>
  <c r="Y106" i="8"/>
  <c r="Z106" i="8"/>
  <c r="AA106" i="8"/>
  <c r="AB106" i="8"/>
  <c r="U107" i="8"/>
  <c r="V107" i="8"/>
  <c r="W107" i="8"/>
  <c r="X107" i="8"/>
  <c r="Y107" i="8"/>
  <c r="Z107" i="8"/>
  <c r="AA107" i="8"/>
  <c r="AB107" i="8"/>
  <c r="U108" i="8"/>
  <c r="V108" i="8"/>
  <c r="W108" i="8"/>
  <c r="X108" i="8"/>
  <c r="Y108" i="8"/>
  <c r="Z108" i="8"/>
  <c r="AA108" i="8"/>
  <c r="AB108" i="8"/>
  <c r="U109" i="8"/>
  <c r="V109" i="8"/>
  <c r="W109" i="8"/>
  <c r="X109" i="8"/>
  <c r="Y109" i="8"/>
  <c r="Z109" i="8"/>
  <c r="AA109" i="8"/>
  <c r="AB109" i="8"/>
  <c r="U110" i="8"/>
  <c r="V110" i="8"/>
  <c r="W110" i="8"/>
  <c r="X110" i="8"/>
  <c r="Y110" i="8"/>
  <c r="Z110" i="8"/>
  <c r="AA110" i="8"/>
  <c r="AB110" i="8"/>
  <c r="U111" i="8"/>
  <c r="V111" i="8"/>
  <c r="W111" i="8"/>
  <c r="X111" i="8"/>
  <c r="Y111" i="8"/>
  <c r="Z111" i="8"/>
  <c r="AA111" i="8"/>
  <c r="AB111" i="8"/>
  <c r="U112" i="8"/>
  <c r="V112" i="8"/>
  <c r="W112" i="8"/>
  <c r="X112" i="8"/>
  <c r="Y112" i="8"/>
  <c r="Z112" i="8"/>
  <c r="AA112" i="8"/>
  <c r="AB112" i="8"/>
  <c r="U113" i="8"/>
  <c r="V113" i="8"/>
  <c r="W113" i="8"/>
  <c r="X113" i="8"/>
  <c r="Y113" i="8"/>
  <c r="Z113" i="8"/>
  <c r="AA113" i="8"/>
  <c r="AB113" i="8"/>
  <c r="U114" i="8"/>
  <c r="V114" i="8"/>
  <c r="W114" i="8"/>
  <c r="X114" i="8"/>
  <c r="Y114" i="8"/>
  <c r="Z114" i="8"/>
  <c r="AA114" i="8"/>
  <c r="AB114" i="8"/>
  <c r="U115" i="8"/>
  <c r="V115" i="8"/>
  <c r="W115" i="8"/>
  <c r="X115" i="8"/>
  <c r="Y115" i="8"/>
  <c r="Z115" i="8"/>
  <c r="AA115" i="8"/>
  <c r="AB115" i="8"/>
  <c r="U116" i="8"/>
  <c r="V116" i="8"/>
  <c r="W116" i="8"/>
  <c r="X116" i="8"/>
  <c r="Y116" i="8"/>
  <c r="Z116" i="8"/>
  <c r="AA116" i="8"/>
  <c r="AB116" i="8"/>
  <c r="U117" i="8"/>
  <c r="V117" i="8"/>
  <c r="W117" i="8"/>
  <c r="X117" i="8"/>
  <c r="Y117" i="8"/>
  <c r="Z117" i="8"/>
  <c r="AA117" i="8"/>
  <c r="AB117" i="8"/>
  <c r="U118" i="8"/>
  <c r="V118" i="8"/>
  <c r="W118" i="8"/>
  <c r="X118" i="8"/>
  <c r="Y118" i="8"/>
  <c r="Z118" i="8"/>
  <c r="AA118" i="8"/>
  <c r="AB118" i="8"/>
  <c r="U119" i="8"/>
  <c r="V119" i="8"/>
  <c r="W119" i="8"/>
  <c r="X119" i="8"/>
  <c r="Y119" i="8"/>
  <c r="Z119" i="8"/>
  <c r="AA119" i="8"/>
  <c r="AB119" i="8"/>
  <c r="T9" i="8"/>
  <c r="T10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26" i="8"/>
  <c r="T27" i="8"/>
  <c r="T28" i="8"/>
  <c r="T29" i="8"/>
  <c r="T30" i="8"/>
  <c r="T31" i="8"/>
  <c r="T32" i="8"/>
  <c r="T33" i="8"/>
  <c r="T34" i="8"/>
  <c r="T35" i="8"/>
  <c r="T36" i="8"/>
  <c r="T37" i="8"/>
  <c r="T38" i="8"/>
  <c r="T39" i="8"/>
  <c r="T40" i="8"/>
  <c r="T41" i="8"/>
  <c r="T42" i="8"/>
  <c r="T43" i="8"/>
  <c r="T44" i="8"/>
  <c r="T45" i="8"/>
  <c r="T46" i="8"/>
  <c r="T47" i="8"/>
  <c r="T48" i="8"/>
  <c r="T49" i="8"/>
  <c r="T50" i="8"/>
  <c r="T51" i="8"/>
  <c r="T52" i="8"/>
  <c r="T53" i="8"/>
  <c r="T54" i="8"/>
  <c r="T55" i="8"/>
  <c r="T56" i="8"/>
  <c r="T57" i="8"/>
  <c r="T58" i="8"/>
  <c r="T59" i="8"/>
  <c r="T60" i="8"/>
  <c r="T61" i="8"/>
  <c r="T62" i="8"/>
  <c r="T63" i="8"/>
  <c r="T64" i="8"/>
  <c r="T65" i="8"/>
  <c r="T66" i="8"/>
  <c r="T67" i="8"/>
  <c r="T68" i="8"/>
  <c r="T69" i="8"/>
  <c r="T70" i="8"/>
  <c r="T71" i="8"/>
  <c r="T72" i="8"/>
  <c r="T73" i="8"/>
  <c r="T74" i="8"/>
  <c r="T75" i="8"/>
  <c r="T76" i="8"/>
  <c r="T77" i="8"/>
  <c r="T78" i="8"/>
  <c r="T79" i="8"/>
  <c r="T80" i="8"/>
  <c r="T81" i="8"/>
  <c r="T82" i="8"/>
  <c r="T83" i="8"/>
  <c r="T84" i="8"/>
  <c r="T85" i="8"/>
  <c r="T86" i="8"/>
  <c r="T87" i="8"/>
  <c r="T88" i="8"/>
  <c r="T89" i="8"/>
  <c r="T90" i="8"/>
  <c r="T91" i="8"/>
  <c r="T92" i="8"/>
  <c r="T93" i="8"/>
  <c r="T94" i="8"/>
  <c r="T95" i="8"/>
  <c r="T96" i="8"/>
  <c r="T97" i="8"/>
  <c r="T98" i="8"/>
  <c r="T99" i="8"/>
  <c r="T100" i="8"/>
  <c r="T101" i="8"/>
  <c r="T102" i="8"/>
  <c r="T103" i="8"/>
  <c r="T104" i="8"/>
  <c r="T105" i="8"/>
  <c r="T106" i="8"/>
  <c r="T107" i="8"/>
  <c r="T108" i="8"/>
  <c r="T109" i="8"/>
  <c r="T110" i="8"/>
  <c r="T111" i="8"/>
  <c r="T112" i="8"/>
  <c r="T113" i="8"/>
  <c r="T114" i="8"/>
  <c r="T115" i="8"/>
  <c r="T116" i="8"/>
  <c r="T117" i="8"/>
  <c r="T118" i="8"/>
  <c r="T119" i="8"/>
  <c r="S115" i="8"/>
  <c r="S116" i="8"/>
  <c r="S117" i="8"/>
  <c r="S118" i="8"/>
  <c r="S119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5" i="8"/>
  <c r="S106" i="8"/>
  <c r="S107" i="8"/>
  <c r="S108" i="8"/>
  <c r="S109" i="8"/>
  <c r="S110" i="8"/>
  <c r="S111" i="8"/>
  <c r="S112" i="8"/>
  <c r="S113" i="8"/>
  <c r="S114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AB8" i="8"/>
  <c r="AA8" i="8"/>
  <c r="Z8" i="8"/>
  <c r="W8" i="8"/>
  <c r="V8" i="8"/>
  <c r="U8" i="8"/>
  <c r="X8" i="8"/>
  <c r="Y8" i="8"/>
  <c r="T8" i="8"/>
  <c r="S8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42" i="8"/>
  <c r="P161" i="9"/>
  <c r="F161" i="9"/>
  <c r="G161" i="9"/>
  <c r="H161" i="9"/>
  <c r="I161" i="9"/>
  <c r="J161" i="9"/>
  <c r="K161" i="9"/>
  <c r="L161" i="9"/>
  <c r="M161" i="9"/>
  <c r="N161" i="9"/>
  <c r="E161" i="9"/>
  <c r="E129" i="17"/>
  <c r="F129" i="17"/>
  <c r="G129" i="17"/>
  <c r="H129" i="17"/>
  <c r="I129" i="17"/>
  <c r="J129" i="17"/>
  <c r="K129" i="17"/>
  <c r="L129" i="17"/>
  <c r="M129" i="17"/>
  <c r="D129" i="17"/>
  <c r="E117" i="16"/>
  <c r="F117" i="16"/>
  <c r="G117" i="16"/>
  <c r="H117" i="16"/>
  <c r="I117" i="16"/>
  <c r="J117" i="16"/>
  <c r="K117" i="16"/>
  <c r="L117" i="16"/>
  <c r="M117" i="16"/>
  <c r="D117" i="16"/>
  <c r="E154" i="8"/>
  <c r="F154" i="8"/>
  <c r="G154" i="8"/>
  <c r="H154" i="8"/>
  <c r="I154" i="8"/>
  <c r="J154" i="8"/>
  <c r="K154" i="8"/>
  <c r="L154" i="8"/>
  <c r="M154" i="8"/>
  <c r="D154" i="8"/>
  <c r="E153" i="21"/>
  <c r="F153" i="21"/>
  <c r="G153" i="21"/>
  <c r="H153" i="21"/>
  <c r="I153" i="21"/>
  <c r="J153" i="21"/>
  <c r="K153" i="21"/>
  <c r="L153" i="21"/>
  <c r="M153" i="21"/>
  <c r="D153" i="21"/>
  <c r="F152" i="20"/>
  <c r="G152" i="20"/>
  <c r="H152" i="20"/>
  <c r="I152" i="20"/>
  <c r="P152" i="20"/>
  <c r="J152" i="20"/>
  <c r="K152" i="20"/>
  <c r="L152" i="20"/>
  <c r="M152" i="20"/>
  <c r="N152" i="20"/>
  <c r="E152" i="20"/>
  <c r="D23" i="21"/>
  <c r="D27" i="21" s="1"/>
  <c r="E23" i="21"/>
  <c r="F23" i="21"/>
  <c r="G23" i="21"/>
  <c r="H23" i="21"/>
  <c r="I23" i="21"/>
  <c r="J23" i="21"/>
  <c r="K23" i="21"/>
  <c r="L23" i="21"/>
  <c r="M23" i="21"/>
  <c r="D20" i="21"/>
  <c r="E20" i="21"/>
  <c r="F20" i="21"/>
  <c r="G20" i="21"/>
  <c r="H20" i="21"/>
  <c r="I20" i="21"/>
  <c r="J20" i="21"/>
  <c r="K20" i="21"/>
  <c r="L20" i="21"/>
  <c r="M20" i="21"/>
  <c r="E35" i="21"/>
  <c r="F35" i="21"/>
  <c r="G35" i="21"/>
  <c r="H35" i="21"/>
  <c r="I35" i="21"/>
  <c r="J35" i="21"/>
  <c r="K35" i="21"/>
  <c r="L35" i="21"/>
  <c r="M35" i="21"/>
  <c r="D35" i="21"/>
  <c r="D22" i="21"/>
  <c r="E22" i="21"/>
  <c r="F22" i="21"/>
  <c r="G22" i="21"/>
  <c r="H22" i="21"/>
  <c r="I22" i="21"/>
  <c r="J22" i="21"/>
  <c r="K22" i="21"/>
  <c r="L22" i="21"/>
  <c r="M22" i="21"/>
  <c r="O4" i="21"/>
  <c r="C125" i="6"/>
  <c r="D125" i="6"/>
  <c r="E125" i="6"/>
  <c r="F125" i="6"/>
  <c r="G125" i="6"/>
  <c r="H125" i="6"/>
  <c r="I125" i="6"/>
  <c r="J125" i="6"/>
  <c r="K125" i="6"/>
  <c r="B125" i="6"/>
  <c r="B126" i="6"/>
  <c r="C126" i="6"/>
  <c r="D126" i="6"/>
  <c r="E126" i="6"/>
  <c r="F126" i="6"/>
  <c r="G126" i="6"/>
  <c r="H126" i="6"/>
  <c r="I126" i="6"/>
  <c r="J126" i="6"/>
  <c r="K126" i="6"/>
  <c r="F32" i="20"/>
  <c r="G32" i="20"/>
  <c r="H32" i="20"/>
  <c r="I32" i="20"/>
  <c r="J32" i="20"/>
  <c r="K32" i="20"/>
  <c r="L32" i="20"/>
  <c r="M32" i="20"/>
  <c r="N32" i="20"/>
  <c r="E32" i="20"/>
  <c r="D21" i="20"/>
  <c r="E21" i="20"/>
  <c r="F21" i="20"/>
  <c r="G21" i="20"/>
  <c r="H21" i="20"/>
  <c r="I21" i="20"/>
  <c r="J21" i="20"/>
  <c r="K21" i="20"/>
  <c r="L21" i="20"/>
  <c r="M21" i="20"/>
  <c r="D22" i="20"/>
  <c r="E22" i="20"/>
  <c r="F22" i="20"/>
  <c r="G22" i="20"/>
  <c r="H22" i="20"/>
  <c r="I22" i="20"/>
  <c r="J22" i="20"/>
  <c r="K22" i="20"/>
  <c r="L22" i="20"/>
  <c r="M22" i="20"/>
  <c r="D23" i="20"/>
  <c r="E23" i="20"/>
  <c r="F23" i="20"/>
  <c r="G23" i="20"/>
  <c r="H23" i="20"/>
  <c r="I23" i="20"/>
  <c r="J23" i="20"/>
  <c r="K23" i="20"/>
  <c r="L23" i="20"/>
  <c r="M23" i="20"/>
  <c r="O4" i="20"/>
  <c r="AN8" i="1"/>
  <c r="AN9" i="1"/>
  <c r="AN7" i="1"/>
  <c r="AJ9" i="1"/>
  <c r="AJ10" i="1"/>
  <c r="AJ8" i="1"/>
  <c r="AF9" i="1"/>
  <c r="AF10" i="1"/>
  <c r="AF8" i="1"/>
  <c r="AB8" i="1"/>
  <c r="AB9" i="1"/>
  <c r="AB7" i="1"/>
  <c r="X8" i="1"/>
  <c r="X9" i="1"/>
  <c r="X7" i="1"/>
  <c r="T9" i="1"/>
  <c r="T10" i="1"/>
  <c r="T8" i="1"/>
  <c r="P9" i="1"/>
  <c r="P10" i="1"/>
  <c r="P8" i="1"/>
  <c r="L9" i="1"/>
  <c r="L10" i="1"/>
  <c r="L8" i="1"/>
  <c r="H10" i="1"/>
  <c r="H9" i="1"/>
  <c r="H8" i="1"/>
  <c r="D10" i="1"/>
  <c r="D9" i="1"/>
  <c r="D8" i="1"/>
  <c r="D19" i="16"/>
  <c r="E19" i="16"/>
  <c r="F19" i="16"/>
  <c r="G19" i="16"/>
  <c r="H19" i="16"/>
  <c r="I19" i="16"/>
  <c r="J19" i="16"/>
  <c r="K19" i="16"/>
  <c r="L19" i="16"/>
  <c r="M19" i="16"/>
  <c r="D28" i="16"/>
  <c r="O4" i="17"/>
  <c r="O4" i="16"/>
  <c r="E34" i="17"/>
  <c r="F34" i="17"/>
  <c r="G34" i="17"/>
  <c r="H34" i="17"/>
  <c r="I34" i="17"/>
  <c r="J34" i="17"/>
  <c r="K34" i="17"/>
  <c r="L34" i="17"/>
  <c r="M34" i="17"/>
  <c r="D34" i="17"/>
  <c r="D19" i="17"/>
  <c r="E19" i="17"/>
  <c r="F19" i="17"/>
  <c r="G19" i="17"/>
  <c r="H19" i="17"/>
  <c r="I19" i="17"/>
  <c r="J19" i="17"/>
  <c r="K19" i="17"/>
  <c r="L19" i="17"/>
  <c r="M19" i="17"/>
  <c r="D29" i="17"/>
  <c r="C34" i="17"/>
  <c r="D21" i="17"/>
  <c r="E21" i="17"/>
  <c r="F21" i="17"/>
  <c r="G21" i="17"/>
  <c r="H21" i="17"/>
  <c r="I21" i="17"/>
  <c r="J21" i="17"/>
  <c r="K21" i="17"/>
  <c r="L21" i="17"/>
  <c r="M21" i="17"/>
  <c r="D27" i="17"/>
  <c r="D28" i="17"/>
  <c r="B34" i="17"/>
  <c r="E34" i="16"/>
  <c r="F34" i="16"/>
  <c r="G34" i="16"/>
  <c r="H34" i="16"/>
  <c r="I34" i="16"/>
  <c r="J34" i="16"/>
  <c r="K34" i="16"/>
  <c r="L34" i="16"/>
  <c r="M34" i="16"/>
  <c r="D34" i="16"/>
  <c r="C34" i="16"/>
  <c r="D21" i="16"/>
  <c r="E21" i="16"/>
  <c r="F21" i="16"/>
  <c r="G21" i="16"/>
  <c r="H21" i="16"/>
  <c r="I21" i="16"/>
  <c r="J21" i="16"/>
  <c r="K21" i="16"/>
  <c r="L21" i="16"/>
  <c r="M21" i="16"/>
  <c r="D26" i="16"/>
  <c r="D27" i="16"/>
  <c r="B34" i="16"/>
  <c r="F159" i="9"/>
  <c r="G159" i="9"/>
  <c r="H159" i="9"/>
  <c r="I159" i="9"/>
  <c r="J159" i="9"/>
  <c r="K159" i="9"/>
  <c r="L159" i="9"/>
  <c r="M159" i="9"/>
  <c r="N159" i="9"/>
  <c r="E159" i="9"/>
  <c r="O4" i="9"/>
  <c r="F41" i="9"/>
  <c r="G41" i="9"/>
  <c r="H41" i="9"/>
  <c r="I41" i="9"/>
  <c r="J41" i="9"/>
  <c r="K41" i="9"/>
  <c r="L41" i="9"/>
  <c r="M41" i="9"/>
  <c r="N41" i="9"/>
  <c r="E41" i="9"/>
  <c r="D25" i="9"/>
  <c r="E25" i="9"/>
  <c r="F25" i="9"/>
  <c r="G25" i="9"/>
  <c r="H25" i="9"/>
  <c r="I25" i="9"/>
  <c r="J25" i="9"/>
  <c r="K25" i="9"/>
  <c r="L25" i="9"/>
  <c r="M25" i="9"/>
  <c r="D36" i="9"/>
  <c r="D41" i="9"/>
  <c r="D27" i="9"/>
  <c r="E27" i="9"/>
  <c r="F27" i="9"/>
  <c r="G27" i="9"/>
  <c r="H27" i="9"/>
  <c r="I27" i="9"/>
  <c r="J27" i="9"/>
  <c r="K27" i="9"/>
  <c r="L27" i="9"/>
  <c r="M27" i="9"/>
  <c r="D34" i="9"/>
  <c r="D35" i="9"/>
  <c r="C41" i="9"/>
  <c r="O3" i="8"/>
  <c r="E35" i="8"/>
  <c r="F35" i="8"/>
  <c r="G35" i="8"/>
  <c r="H35" i="8"/>
  <c r="I35" i="8"/>
  <c r="J35" i="8"/>
  <c r="K35" i="8"/>
  <c r="L35" i="8"/>
  <c r="M35" i="8"/>
  <c r="D35" i="8"/>
  <c r="D19" i="8"/>
  <c r="E19" i="8"/>
  <c r="F19" i="8"/>
  <c r="G19" i="8"/>
  <c r="H19" i="8"/>
  <c r="I19" i="8"/>
  <c r="J19" i="8"/>
  <c r="K19" i="8"/>
  <c r="L19" i="8"/>
  <c r="M19" i="8"/>
  <c r="D21" i="8"/>
  <c r="E21" i="8"/>
  <c r="F21" i="8"/>
  <c r="D28" i="8" s="1"/>
  <c r="D29" i="8" s="1"/>
  <c r="B35" i="8" s="1"/>
  <c r="G21" i="8"/>
  <c r="H21" i="8"/>
  <c r="I21" i="8"/>
  <c r="J21" i="8"/>
  <c r="K21" i="8"/>
  <c r="L21" i="8"/>
  <c r="M21" i="8"/>
  <c r="B130" i="6" a="1"/>
  <c r="B130" i="6"/>
  <c r="C130" i="6"/>
  <c r="D130" i="6"/>
  <c r="E130" i="6"/>
  <c r="F130" i="6"/>
  <c r="G130" i="6"/>
  <c r="H130" i="6"/>
  <c r="I130" i="6"/>
  <c r="J130" i="6"/>
  <c r="K130" i="6"/>
  <c r="B131" i="6"/>
  <c r="C131" i="6"/>
  <c r="D131" i="6"/>
  <c r="E131" i="6"/>
  <c r="F131" i="6"/>
  <c r="G131" i="6"/>
  <c r="H131" i="6"/>
  <c r="I131" i="6"/>
  <c r="J131" i="6"/>
  <c r="K131" i="6"/>
  <c r="B132" i="6"/>
  <c r="C132" i="6"/>
  <c r="D132" i="6"/>
  <c r="E132" i="6"/>
  <c r="F132" i="6"/>
  <c r="G132" i="6"/>
  <c r="H132" i="6"/>
  <c r="I132" i="6"/>
  <c r="J132" i="6"/>
  <c r="K132" i="6"/>
  <c r="B133" i="6"/>
  <c r="C133" i="6"/>
  <c r="D133" i="6"/>
  <c r="E133" i="6"/>
  <c r="F133" i="6"/>
  <c r="G133" i="6"/>
  <c r="H133" i="6"/>
  <c r="I133" i="6"/>
  <c r="J133" i="6"/>
  <c r="K133" i="6"/>
  <c r="B134" i="6"/>
  <c r="C134" i="6"/>
  <c r="D134" i="6"/>
  <c r="E134" i="6"/>
  <c r="F134" i="6"/>
  <c r="G134" i="6"/>
  <c r="H134" i="6"/>
  <c r="I134" i="6"/>
  <c r="J134" i="6"/>
  <c r="K134" i="6"/>
  <c r="B135" i="6"/>
  <c r="C135" i="6"/>
  <c r="D135" i="6"/>
  <c r="E135" i="6"/>
  <c r="F135" i="6"/>
  <c r="G135" i="6"/>
  <c r="H135" i="6"/>
  <c r="I135" i="6"/>
  <c r="J135" i="6"/>
  <c r="K135" i="6"/>
  <c r="B136" i="6"/>
  <c r="C136" i="6"/>
  <c r="D136" i="6"/>
  <c r="E136" i="6"/>
  <c r="F136" i="6"/>
  <c r="G136" i="6"/>
  <c r="H136" i="6"/>
  <c r="I136" i="6"/>
  <c r="J136" i="6"/>
  <c r="K136" i="6"/>
  <c r="B137" i="6"/>
  <c r="C137" i="6"/>
  <c r="D137" i="6"/>
  <c r="E137" i="6"/>
  <c r="F137" i="6"/>
  <c r="G137" i="6"/>
  <c r="H137" i="6"/>
  <c r="I137" i="6"/>
  <c r="J137" i="6"/>
  <c r="K137" i="6"/>
  <c r="B138" i="6"/>
  <c r="C138" i="6"/>
  <c r="D138" i="6"/>
  <c r="E138" i="6"/>
  <c r="F138" i="6"/>
  <c r="G138" i="6"/>
  <c r="H138" i="6"/>
  <c r="I138" i="6"/>
  <c r="J138" i="6"/>
  <c r="K138" i="6"/>
  <c r="B139" i="6"/>
  <c r="C139" i="6"/>
  <c r="D139" i="6"/>
  <c r="E139" i="6"/>
  <c r="F139" i="6"/>
  <c r="G139" i="6"/>
  <c r="H139" i="6"/>
  <c r="I139" i="6"/>
  <c r="J139" i="6"/>
  <c r="K139" i="6"/>
  <c r="B140" i="6"/>
  <c r="C140" i="6"/>
  <c r="D140" i="6"/>
  <c r="E140" i="6"/>
  <c r="F140" i="6"/>
  <c r="G140" i="6"/>
  <c r="H140" i="6"/>
  <c r="I140" i="6"/>
  <c r="J140" i="6"/>
  <c r="K140" i="6"/>
  <c r="J127" i="4"/>
  <c r="I127" i="4"/>
  <c r="H127" i="4"/>
  <c r="G127" i="4"/>
  <c r="F127" i="4"/>
  <c r="E127" i="4"/>
  <c r="D127" i="4"/>
  <c r="C127" i="4"/>
  <c r="B127" i="4"/>
  <c r="A127" i="4"/>
  <c r="J126" i="4"/>
  <c r="I126" i="4"/>
  <c r="H126" i="4"/>
  <c r="G126" i="4"/>
  <c r="F126" i="4"/>
  <c r="E126" i="4"/>
  <c r="D126" i="4"/>
  <c r="C126" i="4"/>
  <c r="B126" i="4"/>
  <c r="A126" i="4"/>
  <c r="K2" i="4"/>
  <c r="K3" i="5"/>
  <c r="J3" i="5"/>
  <c r="I3" i="5"/>
  <c r="H3" i="5"/>
  <c r="G3" i="5"/>
  <c r="F3" i="5"/>
  <c r="E3" i="5"/>
  <c r="D3" i="5"/>
  <c r="C3" i="5"/>
  <c r="B3" i="5"/>
  <c r="F131" i="1"/>
  <c r="C131" i="1"/>
  <c r="D131" i="1"/>
  <c r="E131" i="1"/>
  <c r="G131" i="1"/>
  <c r="H131" i="1"/>
  <c r="I131" i="1"/>
  <c r="J131" i="1"/>
  <c r="K131" i="1"/>
  <c r="L131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I129" i="1"/>
  <c r="AI128" i="1"/>
  <c r="AI127" i="1"/>
  <c r="AI126" i="1"/>
  <c r="AI125" i="1"/>
  <c r="AI124" i="1"/>
  <c r="AI123" i="1"/>
  <c r="AI122" i="1"/>
  <c r="AI121" i="1"/>
  <c r="AI120" i="1"/>
  <c r="AI119" i="1"/>
  <c r="AI118" i="1"/>
  <c r="AI117" i="1"/>
  <c r="AI116" i="1"/>
  <c r="AI115" i="1"/>
  <c r="AI114" i="1"/>
  <c r="AI113" i="1"/>
  <c r="AI112" i="1"/>
  <c r="AI111" i="1"/>
  <c r="AI110" i="1"/>
  <c r="AI109" i="1"/>
  <c r="AI108" i="1"/>
  <c r="AI107" i="1"/>
  <c r="AI106" i="1"/>
  <c r="AI105" i="1"/>
  <c r="AI104" i="1"/>
  <c r="AI103" i="1"/>
  <c r="AI102" i="1"/>
  <c r="AI101" i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I69" i="1"/>
  <c r="AI68" i="1"/>
  <c r="AI67" i="1"/>
  <c r="AI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E129" i="1"/>
  <c r="AE128" i="1"/>
  <c r="AE127" i="1"/>
  <c r="AE126" i="1"/>
  <c r="AE125" i="1"/>
  <c r="AE124" i="1"/>
  <c r="AE123" i="1"/>
  <c r="AE122" i="1"/>
  <c r="AE121" i="1"/>
  <c r="AE120" i="1"/>
  <c r="AE119" i="1"/>
  <c r="AE118" i="1"/>
  <c r="AE117" i="1"/>
  <c r="AE116" i="1"/>
  <c r="AE115" i="1"/>
  <c r="AE114" i="1"/>
  <c r="AE113" i="1"/>
  <c r="AE112" i="1"/>
  <c r="AE111" i="1"/>
  <c r="AE110" i="1"/>
  <c r="AE109" i="1"/>
  <c r="AE108" i="1"/>
  <c r="AE107" i="1"/>
  <c r="AE106" i="1"/>
  <c r="AE105" i="1"/>
  <c r="AE104" i="1"/>
  <c r="AE103" i="1"/>
  <c r="AE102" i="1"/>
  <c r="AE101" i="1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K8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D30" i="8"/>
  <c r="C35" i="8"/>
  <c r="D28" i="24" l="1"/>
  <c r="B35" i="24" s="1"/>
  <c r="D31" i="24"/>
  <c r="D24" i="20"/>
  <c r="B32" i="20" s="1"/>
  <c r="D25" i="20"/>
  <c r="D32" i="20" s="1"/>
  <c r="D26" i="20"/>
  <c r="D27" i="20" s="1"/>
  <c r="C32" i="20" s="1"/>
  <c r="Q136" i="21"/>
  <c r="Q120" i="21"/>
  <c r="Q104" i="21"/>
  <c r="Q88" i="21"/>
  <c r="Q52" i="21"/>
  <c r="Q48" i="21"/>
  <c r="Q151" i="21"/>
  <c r="Q147" i="21"/>
  <c r="Q143" i="21"/>
  <c r="Q139" i="21"/>
  <c r="Q135" i="21"/>
  <c r="Q131" i="21"/>
  <c r="Q127" i="21"/>
  <c r="Q123" i="21"/>
  <c r="Q119" i="21"/>
  <c r="Q115" i="21"/>
  <c r="Q111" i="21"/>
  <c r="Q107" i="21"/>
  <c r="Q103" i="21"/>
  <c r="Q99" i="21"/>
  <c r="Q95" i="21"/>
  <c r="Q91" i="21"/>
  <c r="Q87" i="21"/>
  <c r="Q83" i="21"/>
  <c r="Q79" i="21"/>
  <c r="Q75" i="21"/>
  <c r="P144" i="21"/>
  <c r="Q144" i="21" s="1"/>
  <c r="P142" i="21"/>
  <c r="P140" i="21"/>
  <c r="Q140" i="21" s="1"/>
  <c r="P138" i="21"/>
  <c r="P136" i="21"/>
  <c r="P134" i="21"/>
  <c r="Q134" i="21" s="1"/>
  <c r="P132" i="21"/>
  <c r="Q132" i="21" s="1"/>
  <c r="P130" i="21"/>
  <c r="P128" i="21"/>
  <c r="Q128" i="21" s="1"/>
  <c r="P126" i="21"/>
  <c r="P124" i="21"/>
  <c r="Q124" i="21" s="1"/>
  <c r="P122" i="21"/>
  <c r="P120" i="21"/>
  <c r="P118" i="21"/>
  <c r="Q118" i="21" s="1"/>
  <c r="P116" i="21"/>
  <c r="Q116" i="21" s="1"/>
  <c r="P114" i="21"/>
  <c r="P112" i="21"/>
  <c r="Q112" i="21" s="1"/>
  <c r="P110" i="21"/>
  <c r="P108" i="21"/>
  <c r="Q108" i="21" s="1"/>
  <c r="P106" i="21"/>
  <c r="P104" i="21"/>
  <c r="P102" i="21"/>
  <c r="Q102" i="21" s="1"/>
  <c r="P100" i="21"/>
  <c r="Q100" i="21" s="1"/>
  <c r="P98" i="21"/>
  <c r="P96" i="21"/>
  <c r="Q96" i="21" s="1"/>
  <c r="P94" i="21"/>
  <c r="P92" i="21"/>
  <c r="Q92" i="21" s="1"/>
  <c r="P90" i="21"/>
  <c r="P88" i="21"/>
  <c r="P86" i="21"/>
  <c r="Q86" i="21" s="1"/>
  <c r="P84" i="21"/>
  <c r="Q84" i="21" s="1"/>
  <c r="P82" i="21"/>
  <c r="P80" i="21"/>
  <c r="Q80" i="21" s="1"/>
  <c r="P78" i="21"/>
  <c r="P76" i="21"/>
  <c r="Q76" i="21" s="1"/>
  <c r="P74" i="21"/>
  <c r="P71" i="21"/>
  <c r="Q71" i="21" s="1"/>
  <c r="P67" i="21"/>
  <c r="Q67" i="21" s="1"/>
  <c r="P63" i="21"/>
  <c r="Q63" i="21" s="1"/>
  <c r="P59" i="21"/>
  <c r="Q59" i="21" s="1"/>
  <c r="P55" i="21"/>
  <c r="Q55" i="21" s="1"/>
  <c r="P51" i="21"/>
  <c r="Q51" i="21" s="1"/>
  <c r="P47" i="21"/>
  <c r="Q47" i="21" s="1"/>
  <c r="P43" i="21"/>
  <c r="Q43" i="21" s="1"/>
  <c r="P150" i="21"/>
  <c r="P148" i="21"/>
  <c r="Q148" i="21" s="1"/>
  <c r="P146" i="21"/>
  <c r="Q56" i="21"/>
  <c r="Q44" i="21"/>
  <c r="D29" i="21"/>
  <c r="C35" i="21" s="1"/>
  <c r="D26" i="21"/>
  <c r="D30" i="21" s="1"/>
  <c r="B35" i="21" s="1"/>
  <c r="Q150" i="21"/>
  <c r="Q146" i="21"/>
  <c r="Q142" i="21"/>
  <c r="Q138" i="21"/>
  <c r="Q130" i="21"/>
  <c r="Q126" i="21"/>
  <c r="Q122" i="21"/>
  <c r="Q114" i="21"/>
  <c r="Q110" i="21"/>
  <c r="Q106" i="21"/>
  <c r="Q98" i="21"/>
  <c r="Q94" i="21"/>
  <c r="Q90" i="21"/>
  <c r="Q82" i="21"/>
  <c r="Q78" i="21"/>
  <c r="Q74" i="21"/>
  <c r="Q70" i="21"/>
  <c r="Q66" i="21"/>
  <c r="Q62" i="21"/>
  <c r="Q58" i="21"/>
  <c r="Q54" i="21"/>
  <c r="Q50" i="21"/>
  <c r="Q46" i="21"/>
  <c r="Q42" i="21"/>
  <c r="D26" i="23"/>
  <c r="D27" i="23"/>
  <c r="D25" i="23"/>
  <c r="D29" i="23" s="1"/>
  <c r="D31" i="23" l="1"/>
  <c r="C35" i="23"/>
  <c r="D28" i="21"/>
  <c r="N35" i="21" s="1"/>
  <c r="D28" i="23"/>
  <c r="B35" i="23" l="1"/>
</calcChain>
</file>

<file path=xl/sharedStrings.xml><?xml version="1.0" encoding="utf-8"?>
<sst xmlns="http://schemas.openxmlformats.org/spreadsheetml/2006/main" count="2117" uniqueCount="953">
  <si>
    <t>CELG US Equity</t>
  </si>
  <si>
    <t>PX_LAST</t>
  </si>
  <si>
    <t>Return</t>
  </si>
  <si>
    <t>CSCO UW Equity</t>
  </si>
  <si>
    <t>GNVC US Equity</t>
  </si>
  <si>
    <t>NBIX UW Equity</t>
  </si>
  <si>
    <t>MBFI US Equity</t>
  </si>
  <si>
    <t>BANR UW Equity</t>
  </si>
  <si>
    <t>CINF US Equity</t>
  </si>
  <si>
    <t>PCMI US Equity</t>
  </si>
  <si>
    <t>GOGL UW Equity</t>
  </si>
  <si>
    <t>LSTR UW Equity</t>
  </si>
  <si>
    <t>Skewness</t>
  </si>
  <si>
    <t>Kurtosis</t>
  </si>
  <si>
    <t>0.704931</t>
  </si>
  <si>
    <t>0.09357607</t>
  </si>
  <si>
    <t>2.142361</t>
  </si>
  <si>
    <t>1.240929</t>
  </si>
  <si>
    <t>0.1433406</t>
  </si>
  <si>
    <t>2.205341</t>
  </si>
  <si>
    <t>0.7056093</t>
  </si>
  <si>
    <t>1.858236</t>
  </si>
  <si>
    <t>0.3527845</t>
  </si>
  <si>
    <t>0.5945716</t>
  </si>
  <si>
    <t>Jarque Bera test (pvaleur)</t>
  </si>
  <si>
    <t>0.0001801</t>
  </si>
  <si>
    <t>0.2507</t>
  </si>
  <si>
    <t>2.2e-16</t>
  </si>
  <si>
    <t xml:space="preserve"> 1.395e-07</t>
  </si>
  <si>
    <t>0.3109</t>
  </si>
  <si>
    <t xml:space="preserve"> 2.2e-16</t>
  </si>
  <si>
    <t>0.005299</t>
  </si>
  <si>
    <t>0.03725</t>
  </si>
  <si>
    <t>0.02235</t>
  </si>
  <si>
    <t>Actif 1</t>
  </si>
  <si>
    <t>Actif 2</t>
  </si>
  <si>
    <t>Actif 3</t>
  </si>
  <si>
    <t>Actif 4</t>
  </si>
  <si>
    <t>Actif 5</t>
  </si>
  <si>
    <t>Actif 6</t>
  </si>
  <si>
    <t>Actif 7</t>
  </si>
  <si>
    <t>Actif 8</t>
  </si>
  <si>
    <t>Actif 9</t>
  </si>
  <si>
    <t>Actif 10</t>
  </si>
  <si>
    <t>Poids</t>
  </si>
  <si>
    <t>Expected return</t>
  </si>
  <si>
    <t>Return terms</t>
  </si>
  <si>
    <t>Variance terms</t>
  </si>
  <si>
    <t>Portfolio</t>
  </si>
  <si>
    <t>Variance</t>
  </si>
  <si>
    <t>StDev</t>
  </si>
  <si>
    <t>Portefeuille temporaire</t>
  </si>
  <si>
    <t>Portefeuille 1</t>
  </si>
  <si>
    <t>Portefeuille 2</t>
  </si>
  <si>
    <t>Portefeuille 3</t>
  </si>
  <si>
    <t>Portefeuille 4</t>
  </si>
  <si>
    <t>Portefeuille 5</t>
  </si>
  <si>
    <t>Portefeuille 6</t>
  </si>
  <si>
    <t>Portefeuille 7</t>
  </si>
  <si>
    <t>Portefeuille 8</t>
  </si>
  <si>
    <t>Portefeuille 9</t>
  </si>
  <si>
    <t>Portefeuille 10</t>
  </si>
  <si>
    <t>Portefeuille 11</t>
  </si>
  <si>
    <t>Portefeuille 12</t>
  </si>
  <si>
    <t>Portefeuille 13</t>
  </si>
  <si>
    <t>Portefeuille 14</t>
  </si>
  <si>
    <t>Portefeuille 15</t>
  </si>
  <si>
    <t>Portefeuille 16</t>
  </si>
  <si>
    <t>Portefeuille 17</t>
  </si>
  <si>
    <t>Portefeuille 18</t>
  </si>
  <si>
    <t>Portefeuille 19</t>
  </si>
  <si>
    <t>Portefeuille 20</t>
  </si>
  <si>
    <t>Portefeuille 21</t>
  </si>
  <si>
    <t>Portefeuille 22</t>
  </si>
  <si>
    <t>Portefeuille 23</t>
  </si>
  <si>
    <t>Portefeuille 24</t>
  </si>
  <si>
    <t>Portefeuille 25</t>
  </si>
  <si>
    <t>Portefeuille 26</t>
  </si>
  <si>
    <t>Portefeuille 27</t>
  </si>
  <si>
    <t>Portefeuille 28</t>
  </si>
  <si>
    <t>Portefeuille 29</t>
  </si>
  <si>
    <t>Portefeuille 30</t>
  </si>
  <si>
    <t>Portefeuille 31</t>
  </si>
  <si>
    <t>Portefeuille 32</t>
  </si>
  <si>
    <t>Portefeuille 33</t>
  </si>
  <si>
    <t>Portefeuille 34</t>
  </si>
  <si>
    <t>Portefeuille 35</t>
  </si>
  <si>
    <t>Portefeuille 36</t>
  </si>
  <si>
    <t>Portefeuille 37</t>
  </si>
  <si>
    <t>Portefeuille 38</t>
  </si>
  <si>
    <t>Portefeuille 39</t>
  </si>
  <si>
    <t>Portefeuille 40</t>
  </si>
  <si>
    <t>Portefeuille 41</t>
  </si>
  <si>
    <t>Portefeuille 42</t>
  </si>
  <si>
    <t>Portefeuille 43</t>
  </si>
  <si>
    <t>Portefeuille 44</t>
  </si>
  <si>
    <t>Portefeuille 45</t>
  </si>
  <si>
    <t>Portefeuille 46</t>
  </si>
  <si>
    <t>Portefeuille 47</t>
  </si>
  <si>
    <t>Portefeuille 48</t>
  </si>
  <si>
    <t>Portefeuille 49</t>
  </si>
  <si>
    <t>Portefeuille 50</t>
  </si>
  <si>
    <t>Portefeuille 51</t>
  </si>
  <si>
    <t>Portefeuille 52</t>
  </si>
  <si>
    <t>Portefeuille 53</t>
  </si>
  <si>
    <t>Portefeuille 54</t>
  </si>
  <si>
    <t>Portefeuille 55</t>
  </si>
  <si>
    <t>Portefeuille 56</t>
  </si>
  <si>
    <t>Portefeuille 57</t>
  </si>
  <si>
    <t>Portefeuille 58</t>
  </si>
  <si>
    <t>Portefeuille 59</t>
  </si>
  <si>
    <t>Portefeuille 60</t>
  </si>
  <si>
    <t>Portefeuille 61</t>
  </si>
  <si>
    <t>Portefeuille 62</t>
  </si>
  <si>
    <t>Portefeuille 63</t>
  </si>
  <si>
    <t>Portefeuille 64</t>
  </si>
  <si>
    <t>Portefeuille 65</t>
  </si>
  <si>
    <t>Portefeuille 66</t>
  </si>
  <si>
    <t>Portefeuille 67</t>
  </si>
  <si>
    <t>Target</t>
  </si>
  <si>
    <t>Action3</t>
  </si>
  <si>
    <t>Action7</t>
  </si>
  <si>
    <t>Action78</t>
  </si>
  <si>
    <t>Action47</t>
  </si>
  <si>
    <t>Action52</t>
  </si>
  <si>
    <t>Action69</t>
  </si>
  <si>
    <t>Action5</t>
  </si>
  <si>
    <t>Action93</t>
  </si>
  <si>
    <t>Action79</t>
  </si>
  <si>
    <t>Action56</t>
  </si>
  <si>
    <t>Portefeuille 68</t>
  </si>
  <si>
    <t>Portefeuille 69</t>
  </si>
  <si>
    <t>Portefeuille 70</t>
  </si>
  <si>
    <t>Portefeuille 71</t>
  </si>
  <si>
    <t>Portefeuille 72</t>
  </si>
  <si>
    <t>Portefeuille 73</t>
  </si>
  <si>
    <t>Portefeuille 74</t>
  </si>
  <si>
    <t>Portefeuille 75</t>
  </si>
  <si>
    <t>Portefeuille 76</t>
  </si>
  <si>
    <t>Portefeuille 77</t>
  </si>
  <si>
    <t>Portefeuille 78</t>
  </si>
  <si>
    <t>Portefeuille 79</t>
  </si>
  <si>
    <t>Portefeuille 80</t>
  </si>
  <si>
    <t>Portefeuille 81</t>
  </si>
  <si>
    <t>Portefeuille 82</t>
  </si>
  <si>
    <t>Portefeuille 83</t>
  </si>
  <si>
    <t>Portefeuille 84</t>
  </si>
  <si>
    <t>Portefeuille 85</t>
  </si>
  <si>
    <t>Portefeuille 86</t>
  </si>
  <si>
    <t>Portefeuille 87</t>
  </si>
  <si>
    <t>Portefeuille 88</t>
  </si>
  <si>
    <t>Portefeuille 89</t>
  </si>
  <si>
    <t>Portefeuille 90</t>
  </si>
  <si>
    <t>Portefeuille 91</t>
  </si>
  <si>
    <t>Portefeuille 92</t>
  </si>
  <si>
    <t>Portefeuille 93</t>
  </si>
  <si>
    <t>Portefeuille 94</t>
  </si>
  <si>
    <t>Portefeuille 95</t>
  </si>
  <si>
    <t>Portefeuille 96</t>
  </si>
  <si>
    <t>Portefeuille 97</t>
  </si>
  <si>
    <t>Portefeuille 98</t>
  </si>
  <si>
    <t>Portefeuille 99</t>
  </si>
  <si>
    <t>Portefeuille 100</t>
  </si>
  <si>
    <t>Portefeuille 101</t>
  </si>
  <si>
    <t>Portefeuille 102</t>
  </si>
  <si>
    <t>Portefeuille 103</t>
  </si>
  <si>
    <t>Portefeuille 104</t>
  </si>
  <si>
    <t>Portefeuille 105</t>
  </si>
  <si>
    <t>Portefeuille 106</t>
  </si>
  <si>
    <t>Portefeuille 107</t>
  </si>
  <si>
    <t>Portefeuille 108</t>
  </si>
  <si>
    <t>Portefeuille 109</t>
  </si>
  <si>
    <t>Portefeuille 110</t>
  </si>
  <si>
    <t>Portefeuille 111</t>
  </si>
  <si>
    <t>Portefeuille 112</t>
  </si>
  <si>
    <t>Stdev</t>
  </si>
  <si>
    <t>Target Return</t>
  </si>
  <si>
    <t>Weight</t>
  </si>
  <si>
    <t>Shannon Entropy</t>
  </si>
  <si>
    <t>Return Target</t>
  </si>
  <si>
    <t>Individual Entropy</t>
  </si>
  <si>
    <t>Entropie</t>
  </si>
  <si>
    <t>Portefeuille 113</t>
  </si>
  <si>
    <t>Portefeuille 114</t>
  </si>
  <si>
    <t>Portefeuille 115</t>
  </si>
  <si>
    <t>Portefeuille 116</t>
  </si>
  <si>
    <t>Portefeuille 117</t>
  </si>
  <si>
    <t>Portefeuille 118</t>
  </si>
  <si>
    <t>Portefeuille 119</t>
  </si>
  <si>
    <t>Portefeuille 120</t>
  </si>
  <si>
    <t>Portefeuille 121</t>
  </si>
  <si>
    <t>Portefeuille 122</t>
  </si>
  <si>
    <t>Portefeuille 123</t>
  </si>
  <si>
    <t>Portefeuille 124</t>
  </si>
  <si>
    <t>Portefeuille 125</t>
  </si>
  <si>
    <t>Portefeuille 126</t>
  </si>
  <si>
    <t>Portefeuille 127</t>
  </si>
  <si>
    <t>Portefeuille 128</t>
  </si>
  <si>
    <t>Portefeuille 129</t>
  </si>
  <si>
    <t>Portefeuille 130</t>
  </si>
  <si>
    <t>Portefeuille 131</t>
  </si>
  <si>
    <t>DR</t>
  </si>
  <si>
    <t>StDev terms</t>
  </si>
  <si>
    <t>Denominateur StDev</t>
  </si>
  <si>
    <t>Num StDev</t>
  </si>
  <si>
    <t>0.249900094054138</t>
  </si>
  <si>
    <t>0.500099999323864</t>
  </si>
  <si>
    <t>0.749999999187527</t>
  </si>
  <si>
    <t>1.00009999916229</t>
  </si>
  <si>
    <t>1.25009999907074</t>
  </si>
  <si>
    <t>1.49999999897813</t>
  </si>
  <si>
    <t>1.74999999888551</t>
  </si>
  <si>
    <t>2.00009999879363</t>
  </si>
  <si>
    <t>2.24999999855587</t>
  </si>
  <si>
    <t>2.50009999876555</t>
  </si>
  <si>
    <t>2.74999999853371</t>
  </si>
  <si>
    <t>3.00009999844739</t>
  </si>
  <si>
    <t>3.24999999836662</t>
  </si>
  <si>
    <t>3.49999999828456</t>
  </si>
  <si>
    <t>3.75009999820304</t>
  </si>
  <si>
    <t>3.9999999980378</t>
  </si>
  <si>
    <t>4.25009999813601</t>
  </si>
  <si>
    <t>4.49999999791259</t>
  </si>
  <si>
    <t>4.74999999790424</t>
  </si>
  <si>
    <t>4.99999999783486</t>
  </si>
  <si>
    <t>5.24999999776072</t>
  </si>
  <si>
    <t>5.49999999768739</t>
  </si>
  <si>
    <t>5.75009999764037</t>
  </si>
  <si>
    <t>6.00009999643952</t>
  </si>
  <si>
    <t>6.24999999585765</t>
  </si>
  <si>
    <t>6.49999999589755</t>
  </si>
  <si>
    <t>6.7500999959176</t>
  </si>
  <si>
    <t>6.99999999594503</t>
  </si>
  <si>
    <t>7.25009999596127</t>
  </si>
  <si>
    <t>7.49999999598547</t>
  </si>
  <si>
    <t>7.75000000222231</t>
  </si>
  <si>
    <t>7.99999999602616</t>
  </si>
  <si>
    <t>8.24999999204824</t>
  </si>
  <si>
    <t>8.5000999960682</t>
  </si>
  <si>
    <t>8.7499999960843</t>
  </si>
  <si>
    <t>8.99999999609766</t>
  </si>
  <si>
    <t>9.2499999998169</t>
  </si>
  <si>
    <t>9.50009999364833</t>
  </si>
  <si>
    <t>9.74999999360399</t>
  </si>
  <si>
    <t>9.99999999357443</t>
  </si>
  <si>
    <t>10.2499999935489</t>
  </si>
  <si>
    <t>10.5000999935245</t>
  </si>
  <si>
    <t>10.7499999935114</t>
  </si>
  <si>
    <t>11.0000999934748</t>
  </si>
  <si>
    <t>11.2499999934443</t>
  </si>
  <si>
    <t>11.5000999934271</t>
  </si>
  <si>
    <t>11.7499999934066</t>
  </si>
  <si>
    <t>11.9999999933804</t>
  </si>
  <si>
    <t>12.2500999933559</t>
  </si>
  <si>
    <t>12.4999999933363</t>
  </si>
  <si>
    <t>12.7499999933107</t>
  </si>
  <si>
    <t>12.9999999932878</t>
  </si>
  <si>
    <t>13.2499999932653</t>
  </si>
  <si>
    <t>13.500099993242</t>
  </si>
  <si>
    <t>13.7499999932235</t>
  </si>
  <si>
    <t>13.999999993199</t>
  </si>
  <si>
    <t>14.2500999931764</t>
  </si>
  <si>
    <t>14.4999999931587</t>
  </si>
  <si>
    <t>14.7499999931348</t>
  </si>
  <si>
    <t>14.9999999931139</t>
  </si>
  <si>
    <t>15.2499999930931</t>
  </si>
  <si>
    <t>15.4999999930726</t>
  </si>
  <si>
    <t>15.7499999930536</t>
  </si>
  <si>
    <t>16.0000999930319</t>
  </si>
  <si>
    <t>16.2499999930152</t>
  </si>
  <si>
    <t>16.499999992992</t>
  </si>
  <si>
    <t>16.7499999929722</t>
  </si>
  <si>
    <t>16.9999999929452</t>
  </si>
  <si>
    <t>17.2499999912799</t>
  </si>
  <si>
    <t>17.4999999892985</t>
  </si>
  <si>
    <t>17.7499999886346</t>
  </si>
  <si>
    <t>18.000099988338</t>
  </si>
  <si>
    <t>18.2499999896156</t>
  </si>
  <si>
    <t>18.5000999925298</t>
  </si>
  <si>
    <t>18.749999992084</t>
  </si>
  <si>
    <t>18.9999999916122</t>
  </si>
  <si>
    <t>19.2499999911507</t>
  </si>
  <si>
    <t>19.4999999906961</t>
  </si>
  <si>
    <t>19.7499999902506</t>
  </si>
  <si>
    <t>20.0000999898086</t>
  </si>
  <si>
    <t>20.2499999893789</t>
  </si>
  <si>
    <t>20.4999999889396</t>
  </si>
  <si>
    <t>20.7500999885016</t>
  </si>
  <si>
    <t>20.9999999880769</t>
  </si>
  <si>
    <t>21.2499999876402</t>
  </si>
  <si>
    <t>21.4999999872102</t>
  </si>
  <si>
    <t>21.7499999867822</t>
  </si>
  <si>
    <t>22.0000999863522</t>
  </si>
  <si>
    <t>22.2500999859162</t>
  </si>
  <si>
    <t>22.4999999855664</t>
  </si>
  <si>
    <t>22.7500999853434</t>
  </si>
  <si>
    <t>22.9999999854221</t>
  </si>
  <si>
    <t>23.2500999848723</t>
  </si>
  <si>
    <t>23.4999999842829</t>
  </si>
  <si>
    <t>23.7499999837712</t>
  </si>
  <si>
    <t>23.9999999870697</t>
  </si>
  <si>
    <t>24.2500999950919</t>
  </si>
  <si>
    <t>24.5000000019654</t>
  </si>
  <si>
    <t>24.7500000116973</t>
  </si>
  <si>
    <t>25.0000000054593</t>
  </si>
  <si>
    <t>25.250000012835</t>
  </si>
  <si>
    <t>25.4999999861628</t>
  </si>
  <si>
    <t>25.7499999867221</t>
  </si>
  <si>
    <t>25.9999999872776</t>
  </si>
  <si>
    <t>26.2499999878294</t>
  </si>
  <si>
    <t>26.4999999883774</t>
  </si>
  <si>
    <t>26.7499999953988</t>
  </si>
  <si>
    <t>27.0001</t>
  </si>
  <si>
    <t>27.2501</t>
  </si>
  <si>
    <t>27.5001</t>
  </si>
  <si>
    <t>27.7501</t>
  </si>
  <si>
    <t>27.8177196542898</t>
  </si>
  <si>
    <t>0.298468969077099</t>
  </si>
  <si>
    <t>0.294284970526939</t>
  </si>
  <si>
    <t>0.290312451964869</t>
  </si>
  <si>
    <t>0.286808804416867</t>
  </si>
  <si>
    <t>0.28350117764897</t>
  </si>
  <si>
    <t>0.280350330207299</t>
  </si>
  <si>
    <t>0.2773513552233</t>
  </si>
  <si>
    <t>0.274501995660926</t>
  </si>
  <si>
    <t>0.27186176361739</t>
  </si>
  <si>
    <t>0.269257635285361</t>
  </si>
  <si>
    <t>0.266848220019259</t>
  </si>
  <si>
    <t>0.264578516965352</t>
  </si>
  <si>
    <t>0.262450061985957</t>
  </si>
  <si>
    <t>0.260458182288381</t>
  </si>
  <si>
    <t>0.258601032396593</t>
  </si>
  <si>
    <t>0.256909182704983</t>
  </si>
  <si>
    <t>0.255286819071118</t>
  </si>
  <si>
    <t>0.253845516620591</t>
  </si>
  <si>
    <t>0.252509212599462</t>
  </si>
  <si>
    <t>0.251298118649073</t>
  </si>
  <si>
    <t>0.250212220235958</t>
  </si>
  <si>
    <t>0.249248873467511</t>
  </si>
  <si>
    <t>0.24840079553683</t>
  </si>
  <si>
    <t>0.247177475268296</t>
  </si>
  <si>
    <t>0.245759805681882</t>
  </si>
  <si>
    <t>0.244491894544053</t>
  </si>
  <si>
    <t>0.243377008208401</t>
  </si>
  <si>
    <t>0.242413650472611</t>
  </si>
  <si>
    <t>0.241599485890026</t>
  </si>
  <si>
    <t>0.240932779496014</t>
  </si>
  <si>
    <t>0.240398634167655</t>
  </si>
  <si>
    <t>0.240032066426503</t>
  </si>
  <si>
    <t>0.239797464172227</t>
  </si>
  <si>
    <t>0.239695918002623</t>
  </si>
  <si>
    <t>0.239735145909573</t>
  </si>
  <si>
    <t>0.239911272398909</t>
  </si>
  <si>
    <t>0.240005821828106</t>
  </si>
  <si>
    <t>0.240229264887282</t>
  </si>
  <si>
    <t>0.24056551582628</t>
  </si>
  <si>
    <t>0.241018875228896</t>
  </si>
  <si>
    <t>0.24158811044614</t>
  </si>
  <si>
    <t>0.242273660022732</t>
  </si>
  <si>
    <t>0.243072656469831</t>
  </si>
  <si>
    <t>0.243981454058659</t>
  </si>
  <si>
    <t>0.24499731297113</t>
  </si>
  <si>
    <t>0.246126008323222</t>
  </si>
  <si>
    <t>0.247361433929886</t>
  </si>
  <si>
    <t>0.248703838156745</t>
  </si>
  <si>
    <t>0.250152103364649</t>
  </si>
  <si>
    <t>0.251703175539944</t>
  </si>
  <si>
    <t>0.253357656979834</t>
  </si>
  <si>
    <t>0.255113807054668</t>
  </si>
  <si>
    <t>0.256970287411256</t>
  </si>
  <si>
    <t>0.258926784034675</t>
  </si>
  <si>
    <t>0.260979792551599</t>
  </si>
  <si>
    <t>0.263130446079812</t>
  </si>
  <si>
    <t>0.265377756358988</t>
  </si>
  <si>
    <t>0.267717858276447</t>
  </si>
  <si>
    <t>0.270152307410508</t>
  </si>
  <si>
    <t>0.272679080821642</t>
  </si>
  <si>
    <t>0.275297129459145</t>
  </si>
  <si>
    <t>0.278005363832565</t>
  </si>
  <si>
    <t>0.280802496484223</t>
  </si>
  <si>
    <t>0.283688917290782</t>
  </si>
  <si>
    <t>0.28666014799293</t>
  </si>
  <si>
    <t>0.289718680671014</t>
  </si>
  <si>
    <t>0.292862234494852</t>
  </si>
  <si>
    <t>0.296088349419098</t>
  </si>
  <si>
    <t>0.299213470231724</t>
  </si>
  <si>
    <t>0.303510347389271</t>
  </si>
  <si>
    <t>0.308098170161892</t>
  </si>
  <si>
    <t>0.312858187740883</t>
  </si>
  <si>
    <t>0.316634415473723</t>
  </si>
  <si>
    <t>0.319021251036839</t>
  </si>
  <si>
    <t>0.321676454431537</t>
  </si>
  <si>
    <t>0.32460080642084</t>
  </si>
  <si>
    <t>0.327790786930162</t>
  </si>
  <si>
    <t>0.33124384681025</t>
  </si>
  <si>
    <t>0.334955968656845</t>
  </si>
  <si>
    <t>0.338923949241215</t>
  </si>
  <si>
    <t>0.343139861563281</t>
  </si>
  <si>
    <t>0.3476052735261</t>
  </si>
  <si>
    <t>0.352317762221376</t>
  </si>
  <si>
    <t>0.35726841493817</t>
  </si>
  <si>
    <t>0.362460520277034</t>
  </si>
  <si>
    <t>0.367889383503459</t>
  </si>
  <si>
    <t>0.373552358903252</t>
  </si>
  <si>
    <t>0.379449190324338</t>
  </si>
  <si>
    <t>0.385546095243893</t>
  </si>
  <si>
    <t>0.391908270982779</t>
  </si>
  <si>
    <t>0.398327810723411</t>
  </si>
  <si>
    <t>0.404949115307274</t>
  </si>
  <si>
    <t>0.41186031547905</t>
  </si>
  <si>
    <t>0.41906732801674</t>
  </si>
  <si>
    <t>0.426545583719723</t>
  </si>
  <si>
    <t>0.433396734851238</t>
  </si>
  <si>
    <t>0.437846529779101</t>
  </si>
  <si>
    <t>0.443497531018153</t>
  </si>
  <si>
    <t>0.451062199231479</t>
  </si>
  <si>
    <t>0.460429934742174</t>
  </si>
  <si>
    <t>0.471537872117771</t>
  </si>
  <si>
    <t>0.484318964530074</t>
  </si>
  <si>
    <t>0.498704412597816</t>
  </si>
  <si>
    <t>0.514625843369962</t>
  </si>
  <si>
    <t>0.532017158952654</t>
  </si>
  <si>
    <t>0.550815824500741</t>
  </si>
  <si>
    <t>0.57096394801513</t>
  </si>
  <si>
    <t>0.559059353068577</t>
  </si>
  <si>
    <t>0.554260938447486</t>
  </si>
  <si>
    <t>0.561484219694859</t>
  </si>
  <si>
    <t>0.58028043520907</t>
  </si>
  <si>
    <t>0.587224587091139</t>
  </si>
  <si>
    <t>Shannon</t>
  </si>
  <si>
    <t>Markowitz</t>
  </si>
  <si>
    <t>0.272546100102862</t>
  </si>
  <si>
    <t>0.271152705572996</t>
  </si>
  <si>
    <t>0.269762919834698</t>
  </si>
  <si>
    <t>0.268486605439029</t>
  </si>
  <si>
    <t>0.267218497370843</t>
  </si>
  <si>
    <t>0.266072993541734</t>
  </si>
  <si>
    <t>0.26492926906044</t>
  </si>
  <si>
    <t>0.263911100551481</t>
  </si>
  <si>
    <t>0.262946574181961</t>
  </si>
  <si>
    <t>0.262028784530795</t>
  </si>
  <si>
    <t>0.261136201312797</t>
  </si>
  <si>
    <t>0.260341610809113</t>
  </si>
  <si>
    <t>0.25962835132511</t>
  </si>
  <si>
    <t>0.258985860109051</t>
  </si>
  <si>
    <t>0.258403895623455</t>
  </si>
  <si>
    <t>0.257889031238054</t>
  </si>
  <si>
    <t>0.257449649626788</t>
  </si>
  <si>
    <t>0.257103114788289</t>
  </si>
  <si>
    <t>0.256812806410665</t>
  </si>
  <si>
    <t>0.25658207564229</t>
  </si>
  <si>
    <t>0.256420826109432</t>
  </si>
  <si>
    <t>0.256331501684347</t>
  </si>
  <si>
    <t>0.256276528013491</t>
  </si>
  <si>
    <t>0.256352123396337</t>
  </si>
  <si>
    <t>0.256470757642731</t>
  </si>
  <si>
    <t>0.256691054490906</t>
  </si>
  <si>
    <t>0.256975745332204</t>
  </si>
  <si>
    <t>0.25733888577539</t>
  </si>
  <si>
    <t>0.257772280450652</t>
  </si>
  <si>
    <t>0.258254079938228</t>
  </si>
  <si>
    <t>0.258847513641472</t>
  </si>
  <si>
    <t>0.259519811907194</t>
  </si>
  <si>
    <t>0.260271577966621</t>
  </si>
  <si>
    <t>0.261103781586089</t>
  </si>
  <si>
    <t>0.262017335648305</t>
  </si>
  <si>
    <t>0.263012922871863</t>
  </si>
  <si>
    <t>0.264022862594073</t>
  </si>
  <si>
    <t>0.265180442973336</t>
  </si>
  <si>
    <t>0.266432403617104</t>
  </si>
  <si>
    <t>0.267772615051616</t>
  </si>
  <si>
    <t>0.269200422503529</t>
  </si>
  <si>
    <t>0.270716378357747</t>
  </si>
  <si>
    <t>0.272321123363887</t>
  </si>
  <si>
    <t>0.274015766691579</t>
  </si>
  <si>
    <t>0.275800076671875</t>
  </si>
  <si>
    <t>0.277672429604858</t>
  </si>
  <si>
    <t>0.279629861115842</t>
  </si>
  <si>
    <t>0.281675656933985</t>
  </si>
  <si>
    <t>0.283813385213615</t>
  </si>
  <si>
    <t>0.286044159281992</t>
  </si>
  <si>
    <t>0.288368585801845</t>
  </si>
  <si>
    <t>0.290787099570497</t>
  </si>
  <si>
    <t>0.293300583128574</t>
  </si>
  <si>
    <t>0.295908734585812</t>
  </si>
  <si>
    <t>0.298612722968597</t>
  </si>
  <si>
    <t>0.301411306781204</t>
  </si>
  <si>
    <t>0.304305950937345</t>
  </si>
  <si>
    <t>0.307263934203032</t>
  </si>
  <si>
    <t>0.310345035182422</t>
  </si>
  <si>
    <t>0.313564863442515</t>
  </si>
  <si>
    <t>0.316851508781735</t>
  </si>
  <si>
    <t>0.320226271214016</t>
  </si>
  <si>
    <t>0.323696345612129</t>
  </si>
  <si>
    <t>0.327250858795026</t>
  </si>
  <si>
    <t>0.330857433144008</t>
  </si>
  <si>
    <t>0.334582306099086</t>
  </si>
  <si>
    <t>0.338405669918087</t>
  </si>
  <si>
    <t>0.342309242038008</t>
  </si>
  <si>
    <t>0.346286312172132</t>
  </si>
  <si>
    <t>0.350330411743377</t>
  </si>
  <si>
    <t>0.35449448210913</t>
  </si>
  <si>
    <t>0.358717038090868</t>
  </si>
  <si>
    <t>0.362982853398212</t>
  </si>
  <si>
    <t>0.367367780047987</t>
  </si>
  <si>
    <t>0.37178873929223</t>
  </si>
  <si>
    <t>0.376258572679383</t>
  </si>
  <si>
    <t>0.380801504152061</t>
  </si>
  <si>
    <t>0.385381881008615</t>
  </si>
  <si>
    <t>0.390016300321614</t>
  </si>
  <si>
    <t>0.394670430043733</t>
  </si>
  <si>
    <t>0.399387094788144</t>
  </si>
  <si>
    <t>0.404115275488746</t>
  </si>
  <si>
    <t>0.408859718443536</t>
  </si>
  <si>
    <t>0.413645875299265</t>
  </si>
  <si>
    <t>0.418408675773446</t>
  </si>
  <si>
    <t>0.423183245107629</t>
  </si>
  <si>
    <t>0.427972760245833</t>
  </si>
  <si>
    <t>0.432668238158694</t>
  </si>
  <si>
    <t>0.437409793819326</t>
  </si>
  <si>
    <t>0.442114843761332</t>
  </si>
  <si>
    <t>0.446763053180582</t>
  </si>
  <si>
    <t>0.45135969178828</t>
  </si>
  <si>
    <t>0.455942213304433</t>
  </si>
  <si>
    <t>0.460364995923803</t>
  </si>
  <si>
    <t>0.464761131673548</t>
  </si>
  <si>
    <t>0.469095275605795</t>
  </si>
  <si>
    <t>0.473328528210328</t>
  </si>
  <si>
    <t>0.477516796198376</t>
  </si>
  <si>
    <t>0.48166123358762</t>
  </si>
  <si>
    <t>0.485783253650543</t>
  </si>
  <si>
    <t>0.489969076812269</t>
  </si>
  <si>
    <t>0.494302224251814</t>
  </si>
  <si>
    <t>0.498889835496161</t>
  </si>
  <si>
    <t>0.503957736490015</t>
  </si>
  <si>
    <t>0.509670758658032</t>
  </si>
  <si>
    <t>0.516388376699168</t>
  </si>
  <si>
    <t>0.524409709854707</t>
  </si>
  <si>
    <t>0.534145805103941</t>
  </si>
  <si>
    <t>0.54630159127663</t>
  </si>
  <si>
    <t>0.561103034021562</t>
  </si>
  <si>
    <t>0.580566480729168</t>
  </si>
  <si>
    <t>0.587223857416386</t>
  </si>
  <si>
    <t>0.240075445047354</t>
  </si>
  <si>
    <t>0.229690197097549</t>
  </si>
  <si>
    <t>0.220449018909771</t>
  </si>
  <si>
    <t>0.212501221507543</t>
  </si>
  <si>
    <t>0.205996515715168</t>
  </si>
  <si>
    <t>0.201075151683464</t>
  </si>
  <si>
    <t>0.198138789687443</t>
  </si>
  <si>
    <t>0.19639152519935</t>
  </si>
  <si>
    <t>0.194797274293815</t>
  </si>
  <si>
    <t>0.193292179896217</t>
  </si>
  <si>
    <t>0.191840240031342</t>
  </si>
  <si>
    <t>0.190440908039835</t>
  </si>
  <si>
    <t>0.189091257317814</t>
  </si>
  <si>
    <t>0.187789752048749</t>
  </si>
  <si>
    <t>0.186537708652273</t>
  </si>
  <si>
    <t>0.185337369726046</t>
  </si>
  <si>
    <t>0.184188048649596</t>
  </si>
  <si>
    <t>0.183092319890542</t>
  </si>
  <si>
    <t>0.182050028573014</t>
  </si>
  <si>
    <t>0.181062315052942</t>
  </si>
  <si>
    <t>0.18012995352907</t>
  </si>
  <si>
    <t>0.179254661210509</t>
  </si>
  <si>
    <t>0.17843641773693</t>
  </si>
  <si>
    <t>0.177675852973827</t>
  </si>
  <si>
    <t>0.176974820713953</t>
  </si>
  <si>
    <t>0.176332676130566</t>
  </si>
  <si>
    <t>0.175751319716112</t>
  </si>
  <si>
    <t>0.175230398861103</t>
  </si>
  <si>
    <t>0.174770915134509</t>
  </si>
  <si>
    <t>0.174373145099635</t>
  </si>
  <si>
    <t>0.174037715058121</t>
  </si>
  <si>
    <t>0.173764693067923</t>
  </si>
  <si>
    <t>0.173554900256509</t>
  </si>
  <si>
    <t>0.173408863604211</t>
  </si>
  <si>
    <t>0.173326962816579</t>
  </si>
  <si>
    <t>0.173309288818533</t>
  </si>
  <si>
    <t>0.173355861258597</t>
  </si>
  <si>
    <t>0.173466628376947</t>
  </si>
  <si>
    <t>0.173879593487505</t>
  </si>
  <si>
    <t>0.174175473641783</t>
  </si>
  <si>
    <t>0.174523506996455</t>
  </si>
  <si>
    <t>0.174920223285556</t>
  </si>
  <si>
    <t>0.175364843475461</t>
  </si>
  <si>
    <t>0.175870512000618</t>
  </si>
  <si>
    <t>0.176508066174883</t>
  </si>
  <si>
    <t>0.177286585206385</t>
  </si>
  <si>
    <t>0.178204221609202</t>
  </si>
  <si>
    <t>0.179258390025896</t>
  </si>
  <si>
    <t>0.180447533264973</t>
  </si>
  <si>
    <t>0.181768615453853</t>
  </si>
  <si>
    <t>0.183218782620679</t>
  </si>
  <si>
    <t>0.184802089395544</t>
  </si>
  <si>
    <t>0.186546134083787</t>
  </si>
  <si>
    <t>0.188450067509372</t>
  </si>
  <si>
    <t>0.190509098882955</t>
  </si>
  <si>
    <t>0.192718256997964</t>
  </si>
  <si>
    <t>0.195072441451119</t>
  </si>
  <si>
    <t>0.197566467947616</t>
  </si>
  <si>
    <t>0.200195110107918</t>
  </si>
  <si>
    <t>0.203072441585509</t>
  </si>
  <si>
    <t>0.206298576859414</t>
  </si>
  <si>
    <t>0.209662922838829</t>
  </si>
  <si>
    <t>0.21314175441936</t>
  </si>
  <si>
    <t>0.216734050148763</t>
  </si>
  <si>
    <t>0.220433927907896</t>
  </si>
  <si>
    <t>0.224233702138739</t>
  </si>
  <si>
    <t>0.228128047847442</t>
  </si>
  <si>
    <t>0.232116175332137</t>
  </si>
  <si>
    <t>0.236188093549443</t>
  </si>
  <si>
    <t>0.240343910627826</t>
  </si>
  <si>
    <t>0.244577303550863</t>
  </si>
  <si>
    <t>0.248898656729411</t>
  </si>
  <si>
    <t>0.253461653649668</t>
  </si>
  <si>
    <t>0.258300352489704</t>
  </si>
  <si>
    <t>0.263393712670253</t>
  </si>
  <si>
    <t>0.268732985156359</t>
  </si>
  <si>
    <t>0.274458147873369</t>
  </si>
  <si>
    <t>0.281290874187204</t>
  </si>
  <si>
    <t>0.290065253529813</t>
  </si>
  <si>
    <t>0.300848645496341</t>
  </si>
  <si>
    <t>0.31344189958934</t>
  </si>
  <si>
    <t>0.327638880429051</t>
  </si>
  <si>
    <t>0.34322355378312</t>
  </si>
  <si>
    <t>0.36003204635652</t>
  </si>
  <si>
    <t>0.377895917071706</t>
  </si>
  <si>
    <t>0.396672606917746</t>
  </si>
  <si>
    <t>0.41623860131183</t>
  </si>
  <si>
    <t>0.436487769094152</t>
  </si>
  <si>
    <t>0.457329372683631</t>
  </si>
  <si>
    <t>0.469417152686257</t>
  </si>
  <si>
    <t>MDP</t>
  </si>
  <si>
    <t>Entropie &lt;</t>
  </si>
  <si>
    <t>Entropie &gt;</t>
  </si>
  <si>
    <t>L&amp;D</t>
  </si>
  <si>
    <t>0.285399013521276</t>
  </si>
  <si>
    <t>0.281565278872745</t>
  </si>
  <si>
    <t>0.277787924112269</t>
  </si>
  <si>
    <t>0.274073970367594</t>
  </si>
  <si>
    <t>0.270424445448093</t>
  </si>
  <si>
    <t>0.266840573694025</t>
  </si>
  <si>
    <t>0.263327959450967</t>
  </si>
  <si>
    <t>0.259887986833296</t>
  </si>
  <si>
    <t>0.256524908481233</t>
  </si>
  <si>
    <t>0.253237745371353</t>
  </si>
  <si>
    <t>0.250034851037602</t>
  </si>
  <si>
    <t>0.246914280086965</t>
  </si>
  <si>
    <t>0.240944477877216</t>
  </si>
  <si>
    <t>0.238099498122874</t>
  </si>
  <si>
    <t>0.235351637229671</t>
  </si>
  <si>
    <t>0.232700610386979</t>
  </si>
  <si>
    <t>0.230149476609318</t>
  </si>
  <si>
    <t>0.227701593522203</t>
  </si>
  <si>
    <t>0.225360325694474</t>
  </si>
  <si>
    <t>0.223129029277933</t>
  </si>
  <si>
    <t>0.22101103505341</t>
  </si>
  <si>
    <t>0.219009630203676</t>
  </si>
  <si>
    <t>0.217128038306114</t>
  </si>
  <si>
    <t>0.215351947613176</t>
  </si>
  <si>
    <t>0.213656670162077</t>
  </si>
  <si>
    <t>0.212043827813597</t>
  </si>
  <si>
    <t>0.210515315235098</t>
  </si>
  <si>
    <t>0.207718623424373</t>
  </si>
  <si>
    <t>0.206453970764879</t>
  </si>
  <si>
    <t>0.205280682010118</t>
  </si>
  <si>
    <t>0.204200332020352</t>
  </si>
  <si>
    <t>0.203214403078668</t>
  </si>
  <si>
    <t>0.202324275534922</t>
  </si>
  <si>
    <t>0.201531218803277</t>
  </si>
  <si>
    <t>0.200900306678429</t>
  </si>
  <si>
    <t>0.201087354482033</t>
  </si>
  <si>
    <t>0.201551136338866</t>
  </si>
  <si>
    <t>0.202187135034429</t>
  </si>
  <si>
    <t>0.202969352403643</t>
  </si>
  <si>
    <t>0.203895867418102</t>
  </si>
  <si>
    <t>0.204964601442901</t>
  </si>
  <si>
    <t>0.206173684706853</t>
  </si>
  <si>
    <t>0.207520248487969</t>
  </si>
  <si>
    <t>0.209002061893672</t>
  </si>
  <si>
    <t>0.210615838976624</t>
  </si>
  <si>
    <t>0.212359004659808</t>
  </si>
  <si>
    <t>0.214228266953802</t>
  </si>
  <si>
    <t>0.216219788717542</t>
  </si>
  <si>
    <t>0.218330998809553</t>
  </si>
  <si>
    <t>0.220558159304412</t>
  </si>
  <si>
    <t>0.222885841870812</t>
  </si>
  <si>
    <t>0.225303094001753</t>
  </si>
  <si>
    <t>0.227806949906753</t>
  </si>
  <si>
    <t>0.230394542851421</t>
  </si>
  <si>
    <t>0.233063070587959</t>
  </si>
  <si>
    <t>0.235809788633579</t>
  </si>
  <si>
    <t>0.238632002679362</t>
  </si>
  <si>
    <t>0.241527071303364</t>
  </si>
  <si>
    <t>0.24449241018172</t>
  </si>
  <si>
    <t>0.247525496272719</t>
  </si>
  <si>
    <t>0.250623871458907</t>
  </si>
  <si>
    <t>0.253785844656089</t>
  </si>
  <si>
    <t>0.257027763062224</t>
  </si>
  <si>
    <t>0.260943105650357</t>
  </si>
  <si>
    <t>0.265895552482802</t>
  </si>
  <si>
    <t>0.27182719609808</t>
  </si>
  <si>
    <t>0.278675516527173</t>
  </si>
  <si>
    <t>0.286374757528594</t>
  </si>
  <si>
    <t>0.294858269770696</t>
  </si>
  <si>
    <t>0.304060415058204</t>
  </si>
  <si>
    <t>0.313918002114535</t>
  </si>
  <si>
    <t>0.32437128009179</t>
  </si>
  <si>
    <t>0.335364550737757</t>
  </si>
  <si>
    <t>0.347129547484078</t>
  </si>
  <si>
    <t>0.360245243164132</t>
  </si>
  <si>
    <t>0.362451909013878</t>
  </si>
  <si>
    <t>0.210915394190685</t>
  </si>
  <si>
    <t>0.208057987879223</t>
  </si>
  <si>
    <t>0.205270267102412</t>
  </si>
  <si>
    <t>0.20253608123731</t>
  </si>
  <si>
    <t>0.199883751844706</t>
  </si>
  <si>
    <t>0.197300960786347</t>
  </si>
  <si>
    <t>0.194797333000933</t>
  </si>
  <si>
    <t>0.192373644237951</t>
  </si>
  <si>
    <t>0.190032953145145</t>
  </si>
  <si>
    <t>0.187778363510737</t>
  </si>
  <si>
    <t>0.185613012902362</t>
  </si>
  <si>
    <t>0.183540059793035</t>
  </si>
  <si>
    <t>0.181562668996647</t>
  </si>
  <si>
    <t>0.179683995480282</t>
  </si>
  <si>
    <t>0.177907166598866</t>
  </si>
  <si>
    <t>0.176235262799698</t>
  </si>
  <si>
    <t>0.17467129704898</t>
  </si>
  <si>
    <t>0.173218193063579</t>
  </si>
  <si>
    <t>0.171878276282414</t>
  </si>
  <si>
    <t>0.170652186426644</t>
  </si>
  <si>
    <t>0.169526567883026</t>
  </si>
  <si>
    <t>0.168466771013658</t>
  </si>
  <si>
    <t>0.167472657210738</t>
  </si>
  <si>
    <t>0.16654538886499</t>
  </si>
  <si>
    <t>0.165686100002046</t>
  </si>
  <si>
    <t>0.164895145815416</t>
  </si>
  <si>
    <t>0.164162844342862</t>
  </si>
  <si>
    <t>0.163486353204436</t>
  </si>
  <si>
    <t>0.162869181459923</t>
  </si>
  <si>
    <t>0.162310744571847</t>
  </si>
  <si>
    <t>0.161809906085755</t>
  </si>
  <si>
    <t>0.161370413600902</t>
  </si>
  <si>
    <t>0.1609913138992</t>
  </si>
  <si>
    <t>0.160671572971465</t>
  </si>
  <si>
    <t>0.160414109811667</t>
  </si>
  <si>
    <t>0.160217016837505</t>
  </si>
  <si>
    <t>0.160082572163382</t>
  </si>
  <si>
    <t>0.160009073006627</t>
  </si>
  <si>
    <t>0.159997626409869</t>
  </si>
  <si>
    <t>0.160060588481601</t>
  </si>
  <si>
    <t>0.160253641012979</t>
  </si>
  <si>
    <t>0.16058268154711</t>
  </si>
  <si>
    <t>0.161047188436198</t>
  </si>
  <si>
    <t>0.161645890281581</t>
  </si>
  <si>
    <t>0.162377302717614</t>
  </si>
  <si>
    <t>0.163239641882869</t>
  </si>
  <si>
    <t>0.164223826167982</t>
  </si>
  <si>
    <t>0.165314777852416</t>
  </si>
  <si>
    <t>0.166510389091636</t>
  </si>
  <si>
    <t>0.167809248945958</t>
  </si>
  <si>
    <t>0.16920879602041</t>
  </si>
  <si>
    <t>0.170706995911528</t>
  </si>
  <si>
    <t>0.172301493682158</t>
  </si>
  <si>
    <t>0.173988951813759</t>
  </si>
  <si>
    <t>0.175786760484353</t>
  </si>
  <si>
    <t>0.177697419227568</t>
  </si>
  <si>
    <t>0.179717901898975</t>
  </si>
  <si>
    <t>0.181843981376423</t>
  </si>
  <si>
    <t>0.184072558214425</t>
  </si>
  <si>
    <t>0.186399403559679</t>
  </si>
  <si>
    <t>0.188821430017432</t>
  </si>
  <si>
    <t>0.19133448474821</t>
  </si>
  <si>
    <t>0.193935560173851</t>
  </si>
  <si>
    <t>0.196620639257954</t>
  </si>
  <si>
    <t>0.199386845552569</t>
  </si>
  <si>
    <t>0.202230338555876</t>
  </si>
  <si>
    <t>0.205148408719284</t>
  </si>
  <si>
    <t>0.208137423844308</t>
  </si>
  <si>
    <t>0.2111948593944</t>
  </si>
  <si>
    <t>0.214317306577281</t>
  </si>
  <si>
    <t>0.217502439043888</t>
  </si>
  <si>
    <t>0.220747076796998</t>
  </si>
  <si>
    <t>0.224049094321532</t>
  </si>
  <si>
    <t>0.227405539182127</t>
  </si>
  <si>
    <t>0.230814483857436</t>
  </si>
  <si>
    <t>0.234273195034794</t>
  </si>
  <si>
    <t>0.237779936047082</t>
  </si>
  <si>
    <t>0.241332185763435</t>
  </si>
  <si>
    <t>0.244929480571355</t>
  </si>
  <si>
    <t>0.248566155797656</t>
  </si>
  <si>
    <t>0.252275388935232</t>
  </si>
  <si>
    <t>0.256065198796411</t>
  </si>
  <si>
    <t>0.259932061010126</t>
  </si>
  <si>
    <t>0.263872588588334</t>
  </si>
  <si>
    <t>0.267883530307012</t>
  </si>
  <si>
    <t>0.271961770694909</t>
  </si>
  <si>
    <t>0.276138293719573</t>
  </si>
  <si>
    <t>0.281132971241969</t>
  </si>
  <si>
    <t>0.287190920592626</t>
  </si>
  <si>
    <t>0.294246477173574</t>
  </si>
  <si>
    <t>0.302229781613249</t>
  </si>
  <si>
    <t>0.311069412777344</t>
  </si>
  <si>
    <t>0.320694567063438</t>
  </si>
  <si>
    <t>0.33103673244104</t>
  </si>
  <si>
    <t>0.342030873198434</t>
  </si>
  <si>
    <t>0.35361618362201</t>
  </si>
  <si>
    <t>0.365736489189447</t>
  </si>
  <si>
    <t>0.378340376950814</t>
  </si>
  <si>
    <t>0.391381130420954</t>
  </si>
  <si>
    <t>0.404816532247138</t>
  </si>
  <si>
    <t>0.418608584964918</t>
  </si>
  <si>
    <t>0.432723187667102</t>
  </si>
  <si>
    <t>0.447129795469968</t>
  </si>
  <si>
    <t>0.461801080490094</t>
  </si>
  <si>
    <t>0.476712606294833</t>
  </si>
  <si>
    <t>0.491842522730316</t>
  </si>
  <si>
    <t>0.507171285107652</t>
  </si>
  <si>
    <t>0.522681398957804</t>
  </si>
  <si>
    <t>0.538371153118863</t>
  </si>
  <si>
    <t>0.554547347841119</t>
  </si>
  <si>
    <t>0.572736315746402</t>
  </si>
  <si>
    <t>0.579181771842917</t>
  </si>
  <si>
    <t>0.205412169611832</t>
  </si>
  <si>
    <t>0.20284906760401</t>
  </si>
  <si>
    <t>0.200356208566293</t>
  </si>
  <si>
    <t>0.197934584682905</t>
  </si>
  <si>
    <t>0.195587039823339</t>
  </si>
  <si>
    <t>0.193316272736843</t>
  </si>
  <si>
    <t>0.191125020092904</t>
  </si>
  <si>
    <t>0.189016047269413</t>
  </si>
  <si>
    <t>0.186992138302697</t>
  </si>
  <si>
    <t>0.185056084116968</t>
  </si>
  <si>
    <t>0.183210669971377</t>
  </si>
  <si>
    <t>0.181458661228736</t>
  </si>
  <si>
    <t>0.179802788393587</t>
  </si>
  <si>
    <t>0.178245730731508</t>
  </si>
  <si>
    <t>0.176790099181404</t>
  </si>
  <si>
    <t>0.175438418358008</t>
  </si>
  <si>
    <t>0.174193108191534</t>
  </si>
  <si>
    <t>0.173056464978269</t>
  </si>
  <si>
    <t>0.172027524584691</t>
  </si>
  <si>
    <t>0.171076471930939</t>
  </si>
  <si>
    <t>0.17019630609476</t>
  </si>
  <si>
    <t>0.169388132095201</t>
  </si>
  <si>
    <t>0.16865298487457</t>
  </si>
  <si>
    <t>0.167991823150736</t>
  </si>
  <si>
    <t>0.167405523534607</t>
  </si>
  <si>
    <t>0.166891239932166</t>
  </si>
  <si>
    <t>0.166436275662622</t>
  </si>
  <si>
    <t>0.166039880897633</t>
  </si>
  <si>
    <t>0.165702475930808</t>
  </si>
  <si>
    <t>0.165424421732559</t>
  </si>
  <si>
    <t>0.165205942577559</t>
  </si>
  <si>
    <t>0.165047501454288</t>
  </si>
  <si>
    <t>0.164949044843337</t>
  </si>
  <si>
    <t>0.164910755692007</t>
  </si>
  <si>
    <t>0.164932675922076</t>
  </si>
  <si>
    <t>0.165014781533515</t>
  </si>
  <si>
    <t>0.165156982765767</t>
  </si>
  <si>
    <t>0.165359124577675</t>
  </si>
  <si>
    <t>0.165622118879218</t>
  </si>
  <si>
    <t>0.166007649705744</t>
  </si>
  <si>
    <t>0.166549697305895</t>
  </si>
  <si>
    <t>0.167227498368617</t>
  </si>
  <si>
    <t>0.168030056431759</t>
  </si>
  <si>
    <t>0.168955520183936</t>
  </si>
  <si>
    <t>0.170002436934994</t>
  </si>
  <si>
    <t>0.171167261342854</t>
  </si>
  <si>
    <t>0.172449356060855</t>
  </si>
  <si>
    <t>0.173844099999906</t>
  </si>
  <si>
    <t>0.175350476068615</t>
  </si>
  <si>
    <t>0.176965778778042</t>
  </si>
  <si>
    <t>0.17868493835227</t>
  </si>
  <si>
    <t>0.18050843444178</t>
  </si>
  <si>
    <t>0.182448938600982</t>
  </si>
  <si>
    <t>0.184507608660671</t>
  </si>
  <si>
    <t>0.186680535325619</t>
  </si>
  <si>
    <t>0.188963777089015</t>
  </si>
  <si>
    <t>0.19135338512956</t>
  </si>
  <si>
    <t>0.193845425831624</t>
  </si>
  <si>
    <t>0.196436000767815</t>
  </si>
  <si>
    <t>0.199121264173292</t>
  </si>
  <si>
    <t>0.201897437974814</t>
  </si>
  <si>
    <t>0.204760834373005</t>
  </si>
  <si>
    <t>0.207707827425706</t>
  </si>
  <si>
    <t>0.210734907655154</t>
  </si>
  <si>
    <t>0.213838695247849</t>
  </si>
  <si>
    <t>0.217015888894173</t>
  </si>
  <si>
    <t>0.220263312075331</t>
  </si>
  <si>
    <t>0.223577904603239</t>
  </si>
  <si>
    <t>0.226956723570054</t>
  </si>
  <si>
    <t>0.230396958280865</t>
  </si>
  <si>
    <t>0.233895854531336</t>
  </si>
  <si>
    <t>0.237450862735226</t>
  </si>
  <si>
    <t>0.24105950281669</t>
  </si>
  <si>
    <t>0.244719352739875</t>
  </si>
  <si>
    <t>0.248428197981015</t>
  </si>
  <si>
    <t>0.252184038229719</t>
  </si>
  <si>
    <t>0.255984260227817</t>
  </si>
  <si>
    <t>0.25982642501221</t>
  </si>
  <si>
    <t>0.263709356656525</t>
  </si>
  <si>
    <t>0.267631007807773</t>
  </si>
  <si>
    <t>0.271589701163791</t>
  </si>
  <si>
    <t>0.275583840507935</t>
  </si>
  <si>
    <t>0.279611906803897</t>
  </si>
  <si>
    <t>0.283672454856261</t>
  </si>
  <si>
    <t>0.287764109535328</t>
  </si>
  <si>
    <t>0.291889465711257</t>
  </si>
  <si>
    <t>0.296420904283607</t>
  </si>
  <si>
    <t>0.301803784580179</t>
  </si>
  <si>
    <t>0.30799570389335</t>
  </si>
  <si>
    <t>0.314948948585416</t>
  </si>
  <si>
    <t>0.322614304172241</t>
  </si>
  <si>
    <t>0.330942269166886</t>
  </si>
  <si>
    <t>0.339884162958209</t>
  </si>
  <si>
    <t>0.349392845243226</t>
  </si>
  <si>
    <t>0.359423335008821</t>
  </si>
  <si>
    <t>0.369933189327543</t>
  </si>
  <si>
    <t>0.38088272834709</t>
  </si>
  <si>
    <t>0.392235131416725</t>
  </si>
  <si>
    <t>0.403956434835248</t>
  </si>
  <si>
    <t>0.416015458286935</t>
  </si>
  <si>
    <t>0.428383682229288</t>
  </si>
  <si>
    <t>0.441035094110263</t>
  </si>
  <si>
    <t>0.453946017322837</t>
  </si>
  <si>
    <t>0.467100238258004</t>
  </si>
  <si>
    <t>0.480641040430704</t>
  </si>
  <si>
    <t>0.495072470138536</t>
  </si>
  <si>
    <t>0.510348244509525</t>
  </si>
  <si>
    <t>0.526394752160901</t>
  </si>
  <si>
    <t>0.543143721309357</t>
  </si>
  <si>
    <t>0.560532185368258</t>
  </si>
  <si>
    <t>0.58027072984617</t>
  </si>
  <si>
    <t>Sharpe Ratio</t>
  </si>
  <si>
    <t>ASR</t>
  </si>
  <si>
    <t>Sk[]</t>
  </si>
  <si>
    <t>Sk[Rp]</t>
  </si>
  <si>
    <t>SR</t>
  </si>
  <si>
    <t>SK</t>
  </si>
  <si>
    <t>Sk</t>
  </si>
  <si>
    <t xml:space="preserve"> </t>
  </si>
  <si>
    <t>Pénalité</t>
  </si>
  <si>
    <t>Gamma</t>
  </si>
  <si>
    <t>Ret2</t>
  </si>
  <si>
    <t>Target Variance</t>
  </si>
  <si>
    <t>Var</t>
  </si>
  <si>
    <t>LW Var</t>
  </si>
  <si>
    <t>Target StDev</t>
  </si>
  <si>
    <t>Gamma 0.8</t>
  </si>
  <si>
    <t>Gamma 0.2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</si>
</sst>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\ _€_-;\-* #,##0.00\ _€_-;_-* &quot;-&quot;??\ _€_-;_-@_-"/>
    <numFmt numFmtId="164" formatCode="0.0000%"/>
    <numFmt numFmtId="165" formatCode="0.0%"/>
    <numFmt numFmtId="166" formatCode="0.000%"/>
    <numFmt numFmtId="167" formatCode="_-* #,##0.0000\ _€_-;\-* #,##0.0000\ _€_-;_-* &quot;-&quot;??\ _€_-;_-@_-"/>
    <numFmt numFmtId="168" formatCode="_-* #,##0.00000\ _€_-;\-* #,##0.00000\ _€_-;_-* &quot;-&quot;??\ _€_-;_-@_-"/>
    <numFmt numFmtId="169" formatCode="_-* #,##0.0000\ _€_-;\-* #,##0.0000\ _€_-;_-* &quot;-&quot;????\ _€_-;_-@_-"/>
  </numFmts>
  <fonts count="8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10" fontId="0" fillId="0" borderId="0" xfId="0" applyNumberFormat="1"/>
    <xf numFmtId="0" fontId="3" fillId="0" borderId="0" xfId="0" applyFont="1"/>
    <xf numFmtId="0" fontId="4" fillId="2" borderId="0" xfId="1"/>
    <xf numFmtId="10" fontId="0" fillId="0" borderId="0" xfId="2" applyNumberFormat="1" applyFont="1"/>
    <xf numFmtId="0" fontId="0" fillId="3" borderId="0" xfId="0" applyFill="1"/>
    <xf numFmtId="0" fontId="0" fillId="0" borderId="0" xfId="0" applyFill="1"/>
    <xf numFmtId="9" fontId="0" fillId="0" borderId="0" xfId="0" applyNumberFormat="1"/>
    <xf numFmtId="164" fontId="0" fillId="0" borderId="0" xfId="0" applyNumberFormat="1"/>
    <xf numFmtId="9" fontId="0" fillId="0" borderId="0" xfId="2" applyFont="1"/>
    <xf numFmtId="43" fontId="0" fillId="0" borderId="0" xfId="3" applyFont="1"/>
    <xf numFmtId="165" fontId="0" fillId="0" borderId="0" xfId="0" applyNumberFormat="1"/>
    <xf numFmtId="166" fontId="0" fillId="0" borderId="0" xfId="0" applyNumberFormat="1"/>
    <xf numFmtId="167" fontId="0" fillId="0" borderId="0" xfId="3" applyNumberFormat="1" applyFont="1"/>
    <xf numFmtId="168" fontId="0" fillId="0" borderId="0" xfId="3" applyNumberFormat="1" applyFont="1"/>
    <xf numFmtId="43" fontId="0" fillId="0" borderId="0" xfId="0" applyNumberFormat="1"/>
    <xf numFmtId="167" fontId="0" fillId="0" borderId="0" xfId="0" applyNumberFormat="1"/>
    <xf numFmtId="167" fontId="4" fillId="2" borderId="0" xfId="1" applyNumberFormat="1"/>
    <xf numFmtId="10" fontId="4" fillId="2" borderId="0" xfId="1" applyNumberFormat="1"/>
    <xf numFmtId="0" fontId="0" fillId="0" borderId="0" xfId="0" applyNumberFormat="1"/>
    <xf numFmtId="0" fontId="0" fillId="0" borderId="0" xfId="3" applyNumberFormat="1" applyFont="1"/>
    <xf numFmtId="165" fontId="0" fillId="0" borderId="0" xfId="2" applyNumberFormat="1" applyFont="1"/>
    <xf numFmtId="0" fontId="6" fillId="0" borderId="0" xfId="0" applyFont="1"/>
    <xf numFmtId="0" fontId="7" fillId="0" borderId="0" xfId="0" applyFont="1"/>
    <xf numFmtId="169" fontId="0" fillId="0" borderId="0" xfId="0" applyNumberFormat="1"/>
    <xf numFmtId="14" fontId="0" fillId="0" borderId="0" xfId="0" applyNumberFormat="1"/>
    <xf numFmtId="165" fontId="0" fillId="3" borderId="0" xfId="2" applyNumberFormat="1" applyFont="1" applyFill="1"/>
    <xf numFmtId="0" fontId="0" fillId="0" borderId="0" xfId="2" applyNumberFormat="1" applyFont="1"/>
  </cellXfs>
  <cellStyles count="4">
    <cellStyle name="Comma" xfId="3" builtinId="3"/>
    <cellStyle name="Good" xfId="1" builtinId="2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Evolution allocation avec Shrinkage Estimator de Ledoit &amp; Wolf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'Optimisation L&amp;W'!$E$44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L&amp;W'!$E$45:$E$156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6.2025715619156785E-3</c:v>
                </c:pt>
                <c:pt idx="21">
                  <c:v>1.4214617750961119E-2</c:v>
                </c:pt>
                <c:pt idx="22">
                  <c:v>2.2215782223919244E-2</c:v>
                </c:pt>
                <c:pt idx="23">
                  <c:v>3.0231809336797515E-2</c:v>
                </c:pt>
                <c:pt idx="24">
                  <c:v>3.8244921071626359E-2</c:v>
                </c:pt>
                <c:pt idx="25">
                  <c:v>4.5414222769018749E-2</c:v>
                </c:pt>
                <c:pt idx="26">
                  <c:v>5.1257038525757213E-2</c:v>
                </c:pt>
                <c:pt idx="27">
                  <c:v>5.7667202358274175E-2</c:v>
                </c:pt>
                <c:pt idx="28">
                  <c:v>6.3574672138131672E-2</c:v>
                </c:pt>
                <c:pt idx="29">
                  <c:v>6.9412106947044222E-2</c:v>
                </c:pt>
                <c:pt idx="30">
                  <c:v>7.5808134722767595E-2</c:v>
                </c:pt>
                <c:pt idx="31">
                  <c:v>8.1723716761656226E-2</c:v>
                </c:pt>
                <c:pt idx="32">
                  <c:v>8.7564504185646305E-2</c:v>
                </c:pt>
                <c:pt idx="33">
                  <c:v>9.3954224277854062E-2</c:v>
                </c:pt>
                <c:pt idx="34">
                  <c:v>9.9869153089982968E-2</c:v>
                </c:pt>
                <c:pt idx="35">
                  <c:v>0.1059100163390183</c:v>
                </c:pt>
                <c:pt idx="36">
                  <c:v>0.11190846823291202</c:v>
                </c:pt>
                <c:pt idx="37">
                  <c:v>0.11816094958300496</c:v>
                </c:pt>
                <c:pt idx="38">
                  <c:v>0.12405781264588796</c:v>
                </c:pt>
                <c:pt idx="39">
                  <c:v>0.13335771236470023</c:v>
                </c:pt>
                <c:pt idx="40">
                  <c:v>0.14504138242319201</c:v>
                </c:pt>
                <c:pt idx="41">
                  <c:v>0.15671653961886969</c:v>
                </c:pt>
                <c:pt idx="42">
                  <c:v>0.16839465239886445</c:v>
                </c:pt>
                <c:pt idx="43">
                  <c:v>0.18007356075086448</c:v>
                </c:pt>
                <c:pt idx="44">
                  <c:v>0.1917530109827055</c:v>
                </c:pt>
                <c:pt idx="45">
                  <c:v>0.20343178543435039</c:v>
                </c:pt>
                <c:pt idx="46">
                  <c:v>0.21313232022106887</c:v>
                </c:pt>
                <c:pt idx="47">
                  <c:v>0.22289447765714243</c:v>
                </c:pt>
                <c:pt idx="48">
                  <c:v>0.23227733926017186</c:v>
                </c:pt>
                <c:pt idx="49">
                  <c:v>0.24172125764749702</c:v>
                </c:pt>
                <c:pt idx="50">
                  <c:v>0.25118777570037115</c:v>
                </c:pt>
                <c:pt idx="51">
                  <c:v>0.26062989718146734</c:v>
                </c:pt>
                <c:pt idx="52">
                  <c:v>0.27010066866235649</c:v>
                </c:pt>
                <c:pt idx="53">
                  <c:v>0.27971201831228765</c:v>
                </c:pt>
                <c:pt idx="54">
                  <c:v>0.28985393032907936</c:v>
                </c:pt>
                <c:pt idx="55">
                  <c:v>0.29982992774403877</c:v>
                </c:pt>
                <c:pt idx="56">
                  <c:v>0.30997167465337366</c:v>
                </c:pt>
                <c:pt idx="57">
                  <c:v>0.31994767271760366</c:v>
                </c:pt>
                <c:pt idx="58">
                  <c:v>0.33008942714892098</c:v>
                </c:pt>
                <c:pt idx="59">
                  <c:v>0.3400654256842664</c:v>
                </c:pt>
                <c:pt idx="60">
                  <c:v>0.35020718369110476</c:v>
                </c:pt>
                <c:pt idx="61">
                  <c:v>0.36018318141283145</c:v>
                </c:pt>
                <c:pt idx="62">
                  <c:v>0.37032493644082454</c:v>
                </c:pt>
                <c:pt idx="63">
                  <c:v>0.38030092961547068</c:v>
                </c:pt>
                <c:pt idx="64">
                  <c:v>0.39044351896072815</c:v>
                </c:pt>
                <c:pt idx="65">
                  <c:v>0.4004186940033001</c:v>
                </c:pt>
                <c:pt idx="66">
                  <c:v>0.41056043862258507</c:v>
                </c:pt>
                <c:pt idx="67">
                  <c:v>0.42053645248208216</c:v>
                </c:pt>
                <c:pt idx="68">
                  <c:v>0.4306781894511138</c:v>
                </c:pt>
                <c:pt idx="69">
                  <c:v>0.4406541976078624</c:v>
                </c:pt>
                <c:pt idx="70">
                  <c:v>0.45079594338264589</c:v>
                </c:pt>
                <c:pt idx="71">
                  <c:v>0.4607719354605328</c:v>
                </c:pt>
                <c:pt idx="72">
                  <c:v>0.47091369569610853</c:v>
                </c:pt>
                <c:pt idx="73">
                  <c:v>0.48088969316907265</c:v>
                </c:pt>
                <c:pt idx="74">
                  <c:v>0.49103335115538171</c:v>
                </c:pt>
                <c:pt idx="75">
                  <c:v>0.5010074454742518</c:v>
                </c:pt>
                <c:pt idx="76">
                  <c:v>0.51114920400535158</c:v>
                </c:pt>
                <c:pt idx="77">
                  <c:v>0.52112521722205174</c:v>
                </c:pt>
                <c:pt idx="78">
                  <c:v>0.53094804760906933</c:v>
                </c:pt>
                <c:pt idx="79">
                  <c:v>0.54087721135491507</c:v>
                </c:pt>
                <c:pt idx="80">
                  <c:v>0.55072758858169735</c:v>
                </c:pt>
                <c:pt idx="81">
                  <c:v>0.56057805386818838</c:v>
                </c:pt>
                <c:pt idx="82">
                  <c:v>0.57042845011395749</c:v>
                </c:pt>
                <c:pt idx="83">
                  <c:v>0.5802789151949892</c:v>
                </c:pt>
                <c:pt idx="84">
                  <c:v>0.59012936389131798</c:v>
                </c:pt>
                <c:pt idx="85">
                  <c:v>0.59997971696696273</c:v>
                </c:pt>
                <c:pt idx="86">
                  <c:v>0.60039464778281526</c:v>
                </c:pt>
                <c:pt idx="87">
                  <c:v>0.57280338775049988</c:v>
                </c:pt>
                <c:pt idx="88">
                  <c:v>0.54521210707160228</c:v>
                </c:pt>
                <c:pt idx="89">
                  <c:v>0.51762084646779116</c:v>
                </c:pt>
                <c:pt idx="90">
                  <c:v>0.49002957565851829</c:v>
                </c:pt>
                <c:pt idx="91">
                  <c:v>0.46243830888840332</c:v>
                </c:pt>
                <c:pt idx="92">
                  <c:v>0.43484704312075723</c:v>
                </c:pt>
                <c:pt idx="93">
                  <c:v>0.4072557670588825</c:v>
                </c:pt>
                <c:pt idx="94">
                  <c:v>0.37966450507048144</c:v>
                </c:pt>
                <c:pt idx="95">
                  <c:v>0.35207323628835363</c:v>
                </c:pt>
                <c:pt idx="96">
                  <c:v>0.32448197343216501</c:v>
                </c:pt>
                <c:pt idx="97">
                  <c:v>0.29689071384849391</c:v>
                </c:pt>
                <c:pt idx="98">
                  <c:v>0.26929942985470195</c:v>
                </c:pt>
                <c:pt idx="99">
                  <c:v>0.24170817216321167</c:v>
                </c:pt>
                <c:pt idx="100">
                  <c:v>0.21411690071808961</c:v>
                </c:pt>
                <c:pt idx="101">
                  <c:v>0.18652562548946905</c:v>
                </c:pt>
                <c:pt idx="102">
                  <c:v>0.15893436646936451</c:v>
                </c:pt>
                <c:pt idx="103">
                  <c:v>0.1313430948819255</c:v>
                </c:pt>
                <c:pt idx="104">
                  <c:v>0.10375183489018118</c:v>
                </c:pt>
                <c:pt idx="105">
                  <c:v>7.6160559583926438E-2</c:v>
                </c:pt>
                <c:pt idx="106">
                  <c:v>4.8569294388250736E-2</c:v>
                </c:pt>
                <c:pt idx="107">
                  <c:v>2.0978029347482684E-2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0A-42B7-875C-30C6118E24D0}"/>
            </c:ext>
          </c:extLst>
        </c:ser>
        <c:ser>
          <c:idx val="1"/>
          <c:order val="1"/>
          <c:tx>
            <c:strRef>
              <c:f>'Optimisation L&amp;W'!$F$44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L&amp;W'!$F$45:$F$156</c:f>
              <c:numCache>
                <c:formatCode>0.00%</c:formatCode>
                <c:ptCount val="112"/>
                <c:pt idx="0">
                  <c:v>0.15237263982051699</c:v>
                </c:pt>
                <c:pt idx="1">
                  <c:v>0.15422299070665804</c:v>
                </c:pt>
                <c:pt idx="2">
                  <c:v>0.15585552331917646</c:v>
                </c:pt>
                <c:pt idx="3">
                  <c:v>0.15295718989231413</c:v>
                </c:pt>
                <c:pt idx="4">
                  <c:v>0.15465694253233037</c:v>
                </c:pt>
                <c:pt idx="5">
                  <c:v>0.15334688162992782</c:v>
                </c:pt>
                <c:pt idx="6">
                  <c:v>0.15354174091469883</c:v>
                </c:pt>
                <c:pt idx="7">
                  <c:v>0.15373659096719233</c:v>
                </c:pt>
                <c:pt idx="8">
                  <c:v>0.15393142443250171</c:v>
                </c:pt>
                <c:pt idx="9">
                  <c:v>0.15412627756845559</c:v>
                </c:pt>
                <c:pt idx="10">
                  <c:v>0.15432113770114472</c:v>
                </c:pt>
                <c:pt idx="11">
                  <c:v>0.15451597706528503</c:v>
                </c:pt>
                <c:pt idx="12">
                  <c:v>0.15471083036367153</c:v>
                </c:pt>
                <c:pt idx="13">
                  <c:v>0.15490567447473882</c:v>
                </c:pt>
                <c:pt idx="14">
                  <c:v>0.15510054924979211</c:v>
                </c:pt>
                <c:pt idx="15">
                  <c:v>0.15529537092502355</c:v>
                </c:pt>
                <c:pt idx="16">
                  <c:v>0.15549023643691245</c:v>
                </c:pt>
                <c:pt idx="17">
                  <c:v>0.15568508717512369</c:v>
                </c:pt>
                <c:pt idx="18">
                  <c:v>0.15603931276958888</c:v>
                </c:pt>
                <c:pt idx="19">
                  <c:v>0.15511936779798291</c:v>
                </c:pt>
                <c:pt idx="20">
                  <c:v>0.15347766502542387</c:v>
                </c:pt>
                <c:pt idx="21">
                  <c:v>0.15131192160625859</c:v>
                </c:pt>
                <c:pt idx="22">
                  <c:v>0.1490899034799551</c:v>
                </c:pt>
                <c:pt idx="23">
                  <c:v>0.14705268717989325</c:v>
                </c:pt>
                <c:pt idx="24">
                  <c:v>0.1449531299248813</c:v>
                </c:pt>
                <c:pt idx="25">
                  <c:v>0.14374699231926372</c:v>
                </c:pt>
                <c:pt idx="26">
                  <c:v>0.14180094234248183</c:v>
                </c:pt>
                <c:pt idx="27">
                  <c:v>0.13829941221107267</c:v>
                </c:pt>
                <c:pt idx="28">
                  <c:v>0.13707484770430337</c:v>
                </c:pt>
                <c:pt idx="29">
                  <c:v>0.13524689228208364</c:v>
                </c:pt>
                <c:pt idx="30">
                  <c:v>0.13183437100626241</c:v>
                </c:pt>
                <c:pt idx="31">
                  <c:v>0.1306072468583005</c:v>
                </c:pt>
                <c:pt idx="32">
                  <c:v>0.12878547519993189</c:v>
                </c:pt>
                <c:pt idx="33">
                  <c:v>0.12537585379864682</c:v>
                </c:pt>
                <c:pt idx="34">
                  <c:v>0.12414877791115095</c:v>
                </c:pt>
                <c:pt idx="35">
                  <c:v>0.12128314962153072</c:v>
                </c:pt>
                <c:pt idx="36">
                  <c:v>0.11991871167561494</c:v>
                </c:pt>
                <c:pt idx="37">
                  <c:v>0.11685759937212972</c:v>
                </c:pt>
                <c:pt idx="38">
                  <c:v>0.11485334296699751</c:v>
                </c:pt>
                <c:pt idx="39">
                  <c:v>0.1094898663125904</c:v>
                </c:pt>
                <c:pt idx="40">
                  <c:v>0.10168812403694576</c:v>
                </c:pt>
                <c:pt idx="41">
                  <c:v>9.3894680203572015E-2</c:v>
                </c:pt>
                <c:pt idx="42">
                  <c:v>8.6096022765085961E-2</c:v>
                </c:pt>
                <c:pt idx="43">
                  <c:v>7.8296864617916656E-2</c:v>
                </c:pt>
                <c:pt idx="44">
                  <c:v>7.0498391763928886E-2</c:v>
                </c:pt>
                <c:pt idx="45">
                  <c:v>6.2700248341078652E-2</c:v>
                </c:pt>
                <c:pt idx="46">
                  <c:v>5.441597663145837E-2</c:v>
                </c:pt>
                <c:pt idx="47">
                  <c:v>4.6290055550400992E-2</c:v>
                </c:pt>
                <c:pt idx="48">
                  <c:v>3.8980081366805155E-2</c:v>
                </c:pt>
                <c:pt idx="49">
                  <c:v>3.0385717570492587E-2</c:v>
                </c:pt>
                <c:pt idx="50">
                  <c:v>2.2509250078297922E-2</c:v>
                </c:pt>
                <c:pt idx="51">
                  <c:v>1.3915242989975986E-2</c:v>
                </c:pt>
                <c:pt idx="52">
                  <c:v>6.0355875652708399E-3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0A-42B7-875C-30C6118E24D0}"/>
            </c:ext>
          </c:extLst>
        </c:ser>
        <c:ser>
          <c:idx val="2"/>
          <c:order val="2"/>
          <c:tx>
            <c:strRef>
              <c:f>'Optimisation L&amp;W'!$G$44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L&amp;W'!$G$45:$G$156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2.4258908982832325E-4</c:v>
                </c:pt>
                <c:pt idx="79">
                  <c:v>6.2079299411463436E-4</c:v>
                </c:pt>
                <c:pt idx="80">
                  <c:v>1.0859474028709953E-3</c:v>
                </c:pt>
                <c:pt idx="81">
                  <c:v>1.5510595726711675E-3</c:v>
                </c:pt>
                <c:pt idx="82">
                  <c:v>2.0161754538785544E-3</c:v>
                </c:pt>
                <c:pt idx="83">
                  <c:v>2.4813121954270151E-3</c:v>
                </c:pt>
                <c:pt idx="84">
                  <c:v>2.9464460098225574E-3</c:v>
                </c:pt>
                <c:pt idx="85">
                  <c:v>3.4115692321620766E-3</c:v>
                </c:pt>
                <c:pt idx="86">
                  <c:v>4.1930057787351706E-3</c:v>
                </c:pt>
                <c:pt idx="87">
                  <c:v>5.9133044115878388E-3</c:v>
                </c:pt>
                <c:pt idx="88">
                  <c:v>7.6335994448472298E-3</c:v>
                </c:pt>
                <c:pt idx="89">
                  <c:v>9.3538939603201778E-3</c:v>
                </c:pt>
                <c:pt idx="90">
                  <c:v>1.1074190265566119E-2</c:v>
                </c:pt>
                <c:pt idx="91">
                  <c:v>1.2794483831827406E-2</c:v>
                </c:pt>
                <c:pt idx="92">
                  <c:v>1.4514779757103014E-2</c:v>
                </c:pt>
                <c:pt idx="93">
                  <c:v>1.6235076154349885E-2</c:v>
                </c:pt>
                <c:pt idx="94">
                  <c:v>1.7955374782859253E-2</c:v>
                </c:pt>
                <c:pt idx="95">
                  <c:v>1.967566888534324E-2</c:v>
                </c:pt>
                <c:pt idx="96">
                  <c:v>2.1395963593986149E-2</c:v>
                </c:pt>
                <c:pt idx="97">
                  <c:v>2.3116259757636069E-2</c:v>
                </c:pt>
                <c:pt idx="98">
                  <c:v>2.4836554296682165E-2</c:v>
                </c:pt>
                <c:pt idx="99">
                  <c:v>2.6556851799719887E-2</c:v>
                </c:pt>
                <c:pt idx="100">
                  <c:v>2.8277145912212729E-2</c:v>
                </c:pt>
                <c:pt idx="101">
                  <c:v>2.999744106337808E-2</c:v>
                </c:pt>
                <c:pt idx="102">
                  <c:v>3.1717737421661896E-2</c:v>
                </c:pt>
                <c:pt idx="103">
                  <c:v>3.3438032582652114E-2</c:v>
                </c:pt>
                <c:pt idx="104">
                  <c:v>3.5158328684671378E-2</c:v>
                </c:pt>
                <c:pt idx="105">
                  <c:v>3.687862380756754E-2</c:v>
                </c:pt>
                <c:pt idx="106">
                  <c:v>3.8598919567947393E-2</c:v>
                </c:pt>
                <c:pt idx="107">
                  <c:v>4.0319215375293226E-2</c:v>
                </c:pt>
                <c:pt idx="108">
                  <c:v>4.1704073825961481E-2</c:v>
                </c:pt>
                <c:pt idx="109">
                  <c:v>4.2024882319867785E-2</c:v>
                </c:pt>
                <c:pt idx="110">
                  <c:v>1.434802200849181E-2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0A-42B7-875C-30C6118E24D0}"/>
            </c:ext>
          </c:extLst>
        </c:ser>
        <c:ser>
          <c:idx val="3"/>
          <c:order val="3"/>
          <c:tx>
            <c:strRef>
              <c:f>'Optimisation L&amp;W'!$H$44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L&amp;W'!$H$45:$H$156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9.7095124194709534E-4</c:v>
                </c:pt>
                <c:pt idx="26">
                  <c:v>3.1715955951750123E-3</c:v>
                </c:pt>
                <c:pt idx="27">
                  <c:v>5.7695479489271997E-3</c:v>
                </c:pt>
                <c:pt idx="28">
                  <c:v>8.0350534730890631E-3</c:v>
                </c:pt>
                <c:pt idx="29">
                  <c:v>1.0248803517848933E-2</c:v>
                </c:pt>
                <c:pt idx="30">
                  <c:v>1.283954360927839E-2</c:v>
                </c:pt>
                <c:pt idx="31">
                  <c:v>1.5109153141923251E-2</c:v>
                </c:pt>
                <c:pt idx="32">
                  <c:v>1.7323706637022936E-2</c:v>
                </c:pt>
                <c:pt idx="33">
                  <c:v>1.9910988539326682E-2</c:v>
                </c:pt>
                <c:pt idx="34">
                  <c:v>2.2180420971963578E-2</c:v>
                </c:pt>
                <c:pt idx="35">
                  <c:v>2.4585123230364027E-2</c:v>
                </c:pt>
                <c:pt idx="36">
                  <c:v>2.688335981189089E-2</c:v>
                </c:pt>
                <c:pt idx="37">
                  <c:v>2.9342736812131183E-2</c:v>
                </c:pt>
                <c:pt idx="38">
                  <c:v>3.1657945918546711E-2</c:v>
                </c:pt>
                <c:pt idx="39">
                  <c:v>3.5378778865184007E-2</c:v>
                </c:pt>
                <c:pt idx="40">
                  <c:v>4.0101201197160291E-2</c:v>
                </c:pt>
                <c:pt idx="41">
                  <c:v>4.4819635033683511E-2</c:v>
                </c:pt>
                <c:pt idx="42">
                  <c:v>4.9540656231165187E-2</c:v>
                </c:pt>
                <c:pt idx="43">
                  <c:v>5.4261155283190955E-2</c:v>
                </c:pt>
                <c:pt idx="44">
                  <c:v>5.8981438807216867E-2</c:v>
                </c:pt>
                <c:pt idx="45">
                  <c:v>6.3702141088623709E-2</c:v>
                </c:pt>
                <c:pt idx="46">
                  <c:v>6.7857633154213906E-2</c:v>
                </c:pt>
                <c:pt idx="47">
                  <c:v>7.1651027237193368E-2</c:v>
                </c:pt>
                <c:pt idx="48">
                  <c:v>7.5643069538734536E-2</c:v>
                </c:pt>
                <c:pt idx="49">
                  <c:v>7.9621246688886149E-2</c:v>
                </c:pt>
                <c:pt idx="50">
                  <c:v>8.3537314284366046E-2</c:v>
                </c:pt>
                <c:pt idx="51">
                  <c:v>8.7515987063356393E-2</c:v>
                </c:pt>
                <c:pt idx="52">
                  <c:v>9.1433705584706801E-2</c:v>
                </c:pt>
                <c:pt idx="53">
                  <c:v>9.5541406403546539E-2</c:v>
                </c:pt>
                <c:pt idx="54">
                  <c:v>0.10008548362110561</c:v>
                </c:pt>
                <c:pt idx="55">
                  <c:v>0.10464963945536092</c:v>
                </c:pt>
                <c:pt idx="56">
                  <c:v>0.10919379098683693</c:v>
                </c:pt>
                <c:pt idx="57">
                  <c:v>0.1137579455392102</c:v>
                </c:pt>
                <c:pt idx="58">
                  <c:v>0.11830209210171716</c:v>
                </c:pt>
                <c:pt idx="59">
                  <c:v>0.12286624610359734</c:v>
                </c:pt>
                <c:pt idx="60">
                  <c:v>0.12741038833675364</c:v>
                </c:pt>
                <c:pt idx="61">
                  <c:v>0.13197454592177582</c:v>
                </c:pt>
                <c:pt idx="62">
                  <c:v>0.13651868868822944</c:v>
                </c:pt>
                <c:pt idx="63">
                  <c:v>0.14108285546057647</c:v>
                </c:pt>
                <c:pt idx="64">
                  <c:v>0.14562959900684266</c:v>
                </c:pt>
                <c:pt idx="65">
                  <c:v>0.15019114361997504</c:v>
                </c:pt>
                <c:pt idx="66">
                  <c:v>0.15473529287458851</c:v>
                </c:pt>
                <c:pt idx="67">
                  <c:v>0.1592994468776546</c:v>
                </c:pt>
                <c:pt idx="68">
                  <c:v>0.1638436000735683</c:v>
                </c:pt>
                <c:pt idx="69">
                  <c:v>0.16840775271660802</c:v>
                </c:pt>
                <c:pt idx="70">
                  <c:v>0.17295190398499702</c:v>
                </c:pt>
                <c:pt idx="71">
                  <c:v>0.17751606464892727</c:v>
                </c:pt>
                <c:pt idx="72">
                  <c:v>0.1820602053115252</c:v>
                </c:pt>
                <c:pt idx="73">
                  <c:v>0.18662436210924363</c:v>
                </c:pt>
                <c:pt idx="74">
                  <c:v>0.19117136627008269</c:v>
                </c:pt>
                <c:pt idx="75">
                  <c:v>0.19573266388139779</c:v>
                </c:pt>
                <c:pt idx="76">
                  <c:v>0.20027680814114521</c:v>
                </c:pt>
                <c:pt idx="77">
                  <c:v>0.20484095881298031</c:v>
                </c:pt>
                <c:pt idx="78">
                  <c:v>0.20939292006630261</c:v>
                </c:pt>
                <c:pt idx="79">
                  <c:v>0.21413265606110049</c:v>
                </c:pt>
                <c:pt idx="80">
                  <c:v>0.21979588383725004</c:v>
                </c:pt>
                <c:pt idx="81">
                  <c:v>0.22545906863644738</c:v>
                </c:pt>
                <c:pt idx="82">
                  <c:v>0.23112231403320735</c:v>
                </c:pt>
                <c:pt idx="83">
                  <c:v>0.23678547432328795</c:v>
                </c:pt>
                <c:pt idx="84">
                  <c:v>0.2424486547821012</c:v>
                </c:pt>
                <c:pt idx="85">
                  <c:v>0.24811191699675336</c:v>
                </c:pt>
                <c:pt idx="86">
                  <c:v>0.25978446335188105</c:v>
                </c:pt>
                <c:pt idx="87">
                  <c:v>0.28929379854972237</c:v>
                </c:pt>
                <c:pt idx="88">
                  <c:v>0.31880313300827373</c:v>
                </c:pt>
                <c:pt idx="89">
                  <c:v>0.34831246951586237</c:v>
                </c:pt>
                <c:pt idx="90">
                  <c:v>0.37782180439661511</c:v>
                </c:pt>
                <c:pt idx="91">
                  <c:v>0.40733114069964776</c:v>
                </c:pt>
                <c:pt idx="92">
                  <c:v>0.43684047619080046</c:v>
                </c:pt>
                <c:pt idx="93">
                  <c:v>0.46634981053429941</c:v>
                </c:pt>
                <c:pt idx="94">
                  <c:v>0.49585914535538461</c:v>
                </c:pt>
                <c:pt idx="95">
                  <c:v>0.52536848126739444</c:v>
                </c:pt>
                <c:pt idx="96">
                  <c:v>0.55487781749330534</c:v>
                </c:pt>
                <c:pt idx="97">
                  <c:v>0.5843871534453331</c:v>
                </c:pt>
                <c:pt idx="98">
                  <c:v>0.61389648778776185</c:v>
                </c:pt>
                <c:pt idx="99">
                  <c:v>0.64340582343637376</c:v>
                </c:pt>
                <c:pt idx="100">
                  <c:v>0.67291515908127375</c:v>
                </c:pt>
                <c:pt idx="101">
                  <c:v>0.70242449399704265</c:v>
                </c:pt>
                <c:pt idx="102">
                  <c:v>0.73193382996200329</c:v>
                </c:pt>
                <c:pt idx="103">
                  <c:v>0.76144316519185917</c:v>
                </c:pt>
                <c:pt idx="104">
                  <c:v>0.79095250114769133</c:v>
                </c:pt>
                <c:pt idx="105">
                  <c:v>0.82046183606714118</c:v>
                </c:pt>
                <c:pt idx="106">
                  <c:v>0.84997117167422964</c:v>
                </c:pt>
                <c:pt idx="107">
                  <c:v>0.87948050727759242</c:v>
                </c:pt>
                <c:pt idx="108">
                  <c:v>0.90972804333819057</c:v>
                </c:pt>
                <c:pt idx="109">
                  <c:v>0.94231724624342095</c:v>
                </c:pt>
                <c:pt idx="110">
                  <c:v>0.98565197799150817</c:v>
                </c:pt>
                <c:pt idx="1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0A-42B7-875C-30C6118E24D0}"/>
            </c:ext>
          </c:extLst>
        </c:ser>
        <c:ser>
          <c:idx val="4"/>
          <c:order val="4"/>
          <c:tx>
            <c:strRef>
              <c:f>'Optimisation L&amp;W'!$I$44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L&amp;W'!$I$45:$I$156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9.8979678245648224E-4</c:v>
                </c:pt>
                <c:pt idx="19">
                  <c:v>3.2585372761223738E-3</c:v>
                </c:pt>
                <c:pt idx="20">
                  <c:v>4.0102175341014531E-3</c:v>
                </c:pt>
                <c:pt idx="21">
                  <c:v>4.4070436662424469E-3</c:v>
                </c:pt>
                <c:pt idx="22">
                  <c:v>4.7946916135032762E-3</c:v>
                </c:pt>
                <c:pt idx="23">
                  <c:v>5.2110437163572438E-3</c:v>
                </c:pt>
                <c:pt idx="24">
                  <c:v>5.6165969500431984E-3</c:v>
                </c:pt>
                <c:pt idx="25">
                  <c:v>5.7277713522524568E-3</c:v>
                </c:pt>
                <c:pt idx="26">
                  <c:v>6.3479585841876504E-3</c:v>
                </c:pt>
                <c:pt idx="27">
                  <c:v>6.7463503158629555E-3</c:v>
                </c:pt>
                <c:pt idx="28">
                  <c:v>6.5777778634086769E-3</c:v>
                </c:pt>
                <c:pt idx="29">
                  <c:v>6.9880243755378628E-3</c:v>
                </c:pt>
                <c:pt idx="30">
                  <c:v>7.3362224826233561E-3</c:v>
                </c:pt>
                <c:pt idx="31">
                  <c:v>7.1697986592962112E-3</c:v>
                </c:pt>
                <c:pt idx="32">
                  <c:v>7.5809048650396938E-3</c:v>
                </c:pt>
                <c:pt idx="33">
                  <c:v>7.9376783374334684E-3</c:v>
                </c:pt>
                <c:pt idx="34">
                  <c:v>7.7708681203167481E-3</c:v>
                </c:pt>
                <c:pt idx="35">
                  <c:v>7.9349742435023251E-3</c:v>
                </c:pt>
                <c:pt idx="36">
                  <c:v>7.9856248200620063E-3</c:v>
                </c:pt>
                <c:pt idx="37">
                  <c:v>8.7536448138062547E-3</c:v>
                </c:pt>
                <c:pt idx="38">
                  <c:v>8.5343277644549711E-3</c:v>
                </c:pt>
                <c:pt idx="39">
                  <c:v>8.1454262814480843E-3</c:v>
                </c:pt>
                <c:pt idx="40">
                  <c:v>7.3067882177547411E-3</c:v>
                </c:pt>
                <c:pt idx="41">
                  <c:v>6.4672231065821574E-3</c:v>
                </c:pt>
                <c:pt idx="42">
                  <c:v>5.629232668999555E-3</c:v>
                </c:pt>
                <c:pt idx="43">
                  <c:v>4.791406662211172E-3</c:v>
                </c:pt>
                <c:pt idx="44">
                  <c:v>3.9529444759131742E-3</c:v>
                </c:pt>
                <c:pt idx="45">
                  <c:v>3.1143912374431443E-3</c:v>
                </c:pt>
                <c:pt idx="46">
                  <c:v>2.1442834205804805E-3</c:v>
                </c:pt>
                <c:pt idx="47">
                  <c:v>1.3103940594354599E-3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0A-42B7-875C-30C6118E24D0}"/>
            </c:ext>
          </c:extLst>
        </c:ser>
        <c:ser>
          <c:idx val="5"/>
          <c:order val="5"/>
          <c:tx>
            <c:strRef>
              <c:f>'Optimisation L&amp;W'!$J$44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L&amp;W'!$J$45:$J$156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0A-42B7-875C-30C6118E24D0}"/>
            </c:ext>
          </c:extLst>
        </c:ser>
        <c:ser>
          <c:idx val="6"/>
          <c:order val="6"/>
          <c:tx>
            <c:strRef>
              <c:f>'Optimisation L&amp;W'!$K$44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L&amp;W'!$K$45:$K$156</c:f>
              <c:numCache>
                <c:formatCode>0.00%</c:formatCode>
                <c:ptCount val="112"/>
                <c:pt idx="0">
                  <c:v>0.41962155827917264</c:v>
                </c:pt>
                <c:pt idx="1">
                  <c:v>0.42354050878556371</c:v>
                </c:pt>
                <c:pt idx="2">
                  <c:v>0.42742841521580904</c:v>
                </c:pt>
                <c:pt idx="3">
                  <c:v>0.42338545898746094</c:v>
                </c:pt>
                <c:pt idx="4">
                  <c:v>0.4273654588063131</c:v>
                </c:pt>
                <c:pt idx="5">
                  <c:v>0.42589475304371466</c:v>
                </c:pt>
                <c:pt idx="6">
                  <c:v>0.42714937585383483</c:v>
                </c:pt>
                <c:pt idx="7">
                  <c:v>0.42840400757665248</c:v>
                </c:pt>
                <c:pt idx="8">
                  <c:v>0.4296586734171981</c:v>
                </c:pt>
                <c:pt idx="9">
                  <c:v>0.43091331950240375</c:v>
                </c:pt>
                <c:pt idx="10">
                  <c:v>0.43216794139639381</c:v>
                </c:pt>
                <c:pt idx="11">
                  <c:v>0.43342260551680983</c:v>
                </c:pt>
                <c:pt idx="12">
                  <c:v>0.43467723226398408</c:v>
                </c:pt>
                <c:pt idx="13">
                  <c:v>0.43593189433298901</c:v>
                </c:pt>
                <c:pt idx="14">
                  <c:v>0.43718648702467278</c:v>
                </c:pt>
                <c:pt idx="15">
                  <c:v>0.438441168346558</c:v>
                </c:pt>
                <c:pt idx="16">
                  <c:v>0.43969577962793405</c:v>
                </c:pt>
                <c:pt idx="17">
                  <c:v>0.44095042249848626</c:v>
                </c:pt>
                <c:pt idx="18">
                  <c:v>0.4421084911584422</c:v>
                </c:pt>
                <c:pt idx="19">
                  <c:v>0.44231746188582099</c:v>
                </c:pt>
                <c:pt idx="20">
                  <c:v>0.44079018984691221</c:v>
                </c:pt>
                <c:pt idx="21">
                  <c:v>0.43881680450433852</c:v>
                </c:pt>
                <c:pt idx="22">
                  <c:v>0.43692136104266432</c:v>
                </c:pt>
                <c:pt idx="23">
                  <c:v>0.43478985104047535</c:v>
                </c:pt>
                <c:pt idx="24">
                  <c:v>0.43274382663067956</c:v>
                </c:pt>
                <c:pt idx="25">
                  <c:v>0.4317178588419231</c:v>
                </c:pt>
                <c:pt idx="26">
                  <c:v>0.42986252907775929</c:v>
                </c:pt>
                <c:pt idx="27">
                  <c:v>0.42616003612488013</c:v>
                </c:pt>
                <c:pt idx="28">
                  <c:v>0.42496601671955248</c:v>
                </c:pt>
                <c:pt idx="29">
                  <c:v>0.42312242786447168</c:v>
                </c:pt>
                <c:pt idx="30">
                  <c:v>0.4193880526407987</c:v>
                </c:pt>
                <c:pt idx="31">
                  <c:v>0.41819172343907812</c:v>
                </c:pt>
                <c:pt idx="32">
                  <c:v>0.41635529792211473</c:v>
                </c:pt>
                <c:pt idx="33">
                  <c:v>0.41262494074956518</c:v>
                </c:pt>
                <c:pt idx="34">
                  <c:v>0.4114286395473275</c:v>
                </c:pt>
                <c:pt idx="35">
                  <c:v>0.40806349305154449</c:v>
                </c:pt>
                <c:pt idx="36">
                  <c:v>0.4068037522448939</c:v>
                </c:pt>
                <c:pt idx="37">
                  <c:v>0.40365540313212489</c:v>
                </c:pt>
                <c:pt idx="38">
                  <c:v>0.40127121710529645</c:v>
                </c:pt>
                <c:pt idx="39">
                  <c:v>0.39638757160959753</c:v>
                </c:pt>
                <c:pt idx="40">
                  <c:v>0.38966237864690995</c:v>
                </c:pt>
                <c:pt idx="41">
                  <c:v>0.38294218242445677</c:v>
                </c:pt>
                <c:pt idx="42">
                  <c:v>0.37621958825622437</c:v>
                </c:pt>
                <c:pt idx="43">
                  <c:v>0.36949698767431061</c:v>
                </c:pt>
                <c:pt idx="44">
                  <c:v>0.36277431653237124</c:v>
                </c:pt>
                <c:pt idx="45">
                  <c:v>0.35605157567514939</c:v>
                </c:pt>
                <c:pt idx="46">
                  <c:v>0.35097790390364625</c:v>
                </c:pt>
                <c:pt idx="47">
                  <c:v>0.344510918167584</c:v>
                </c:pt>
                <c:pt idx="48">
                  <c:v>0.33765411750504043</c:v>
                </c:pt>
                <c:pt idx="49">
                  <c:v>0.33202017410107232</c:v>
                </c:pt>
                <c:pt idx="50">
                  <c:v>0.32473380092092125</c:v>
                </c:pt>
                <c:pt idx="51">
                  <c:v>0.31909985465138996</c:v>
                </c:pt>
                <c:pt idx="52">
                  <c:v>0.31181091943227651</c:v>
                </c:pt>
                <c:pt idx="53">
                  <c:v>0.30392773455832756</c:v>
                </c:pt>
                <c:pt idx="54">
                  <c:v>0.29287863701471206</c:v>
                </c:pt>
                <c:pt idx="55">
                  <c:v>0.28031588746374247</c:v>
                </c:pt>
                <c:pt idx="56">
                  <c:v>0.26926683855793149</c:v>
                </c:pt>
                <c:pt idx="57">
                  <c:v>0.2567040996865006</c:v>
                </c:pt>
                <c:pt idx="58">
                  <c:v>0.24565504602950999</c:v>
                </c:pt>
                <c:pt idx="59">
                  <c:v>0.23309230915410503</c:v>
                </c:pt>
                <c:pt idx="60">
                  <c:v>0.22204324784494558</c:v>
                </c:pt>
                <c:pt idx="61">
                  <c:v>0.20948049120010453</c:v>
                </c:pt>
                <c:pt idx="62">
                  <c:v>0.19843143803150626</c:v>
                </c:pt>
                <c:pt idx="63">
                  <c:v>0.18586871326691559</c:v>
                </c:pt>
                <c:pt idx="64">
                  <c:v>0.17482408739802077</c:v>
                </c:pt>
                <c:pt idx="65">
                  <c:v>0.16225688863804527</c:v>
                </c:pt>
                <c:pt idx="66">
                  <c:v>0.15120783706824836</c:v>
                </c:pt>
                <c:pt idx="67">
                  <c:v>0.13864510541995947</c:v>
                </c:pt>
                <c:pt idx="68">
                  <c:v>0.1275960532322768</c:v>
                </c:pt>
                <c:pt idx="69">
                  <c:v>0.11503330952500551</c:v>
                </c:pt>
                <c:pt idx="70">
                  <c:v>0.10398425956360016</c:v>
                </c:pt>
                <c:pt idx="71">
                  <c:v>9.1421516662104768E-2</c:v>
                </c:pt>
                <c:pt idx="72">
                  <c:v>8.0372455776502774E-2</c:v>
                </c:pt>
                <c:pt idx="73">
                  <c:v>6.7809702343317693E-2</c:v>
                </c:pt>
                <c:pt idx="74">
                  <c:v>5.6765495383212759E-2</c:v>
                </c:pt>
                <c:pt idx="75">
                  <c:v>4.4197910478791451E-2</c:v>
                </c:pt>
                <c:pt idx="76">
                  <c:v>3.3148864194802979E-2</c:v>
                </c:pt>
                <c:pt idx="77">
                  <c:v>2.0586117448628767E-2</c:v>
                </c:pt>
                <c:pt idx="78">
                  <c:v>8.7438742790811996E-3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0A-42B7-875C-30C6118E24D0}"/>
            </c:ext>
          </c:extLst>
        </c:ser>
        <c:ser>
          <c:idx val="7"/>
          <c:order val="7"/>
          <c:tx>
            <c:strRef>
              <c:f>'Optimisation L&amp;W'!$L$44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L&amp;W'!$L$45:$L$156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3.001002292710882E-3</c:v>
                </c:pt>
                <c:pt idx="47">
                  <c:v>6.3237371748374608E-3</c:v>
                </c:pt>
                <c:pt idx="48">
                  <c:v>9.7914804248988244E-3</c:v>
                </c:pt>
                <c:pt idx="49">
                  <c:v>1.3213889202445416E-2</c:v>
                </c:pt>
                <c:pt idx="50">
                  <c:v>1.6593336865472336E-2</c:v>
                </c:pt>
                <c:pt idx="51">
                  <c:v>2.001669578742294E-2</c:v>
                </c:pt>
                <c:pt idx="52">
                  <c:v>2.3396979320061104E-2</c:v>
                </c:pt>
                <c:pt idx="53">
                  <c:v>2.6769507002074391E-2</c:v>
                </c:pt>
                <c:pt idx="54">
                  <c:v>3.0170764033686414E-2</c:v>
                </c:pt>
                <c:pt idx="55">
                  <c:v>3.3363797401905024E-2</c:v>
                </c:pt>
                <c:pt idx="56">
                  <c:v>3.6765092536066385E-2</c:v>
                </c:pt>
                <c:pt idx="57">
                  <c:v>3.9958129803903071E-2</c:v>
                </c:pt>
                <c:pt idx="58">
                  <c:v>4.3359425338450587E-2</c:v>
                </c:pt>
                <c:pt idx="59">
                  <c:v>4.6552463537865268E-2</c:v>
                </c:pt>
                <c:pt idx="60">
                  <c:v>4.9953761442350739E-2</c:v>
                </c:pt>
                <c:pt idx="61">
                  <c:v>5.3146789997714612E-2</c:v>
                </c:pt>
                <c:pt idx="62">
                  <c:v>5.6548091549179967E-2</c:v>
                </c:pt>
                <c:pt idx="63">
                  <c:v>5.9741115633460899E-2</c:v>
                </c:pt>
                <c:pt idx="64">
                  <c:v>6.3138167884404642E-2</c:v>
                </c:pt>
                <c:pt idx="65">
                  <c:v>6.6335452411486487E-2</c:v>
                </c:pt>
                <c:pt idx="66">
                  <c:v>6.9736752987843376E-2</c:v>
                </c:pt>
                <c:pt idx="67">
                  <c:v>7.2929777992303865E-2</c:v>
                </c:pt>
                <c:pt idx="68">
                  <c:v>7.6331078871685387E-2</c:v>
                </c:pt>
                <c:pt idx="69">
                  <c:v>7.9524108904021354E-2</c:v>
                </c:pt>
                <c:pt idx="70">
                  <c:v>8.2925405317866588E-2</c:v>
                </c:pt>
                <c:pt idx="71">
                  <c:v>8.6118436892766312E-2</c:v>
                </c:pt>
                <c:pt idx="72">
                  <c:v>8.9519735481576393E-2</c:v>
                </c:pt>
                <c:pt idx="73">
                  <c:v>9.2712766287564544E-2</c:v>
                </c:pt>
                <c:pt idx="74">
                  <c:v>9.6108466269243784E-2</c:v>
                </c:pt>
                <c:pt idx="75">
                  <c:v>9.9307098314014589E-2</c:v>
                </c:pt>
                <c:pt idx="76">
                  <c:v>0.10270839554247461</c:v>
                </c:pt>
                <c:pt idx="77">
                  <c:v>0.10590142343457788</c:v>
                </c:pt>
                <c:pt idx="78">
                  <c:v>0.10911629515636273</c:v>
                </c:pt>
                <c:pt idx="79">
                  <c:v>0.1123948804349643</c:v>
                </c:pt>
                <c:pt idx="80">
                  <c:v>0.11597368065080903</c:v>
                </c:pt>
                <c:pt idx="81">
                  <c:v>0.11955252423459542</c:v>
                </c:pt>
                <c:pt idx="82">
                  <c:v>0.12313132354576323</c:v>
                </c:pt>
                <c:pt idx="83">
                  <c:v>0.12671017874136842</c:v>
                </c:pt>
                <c:pt idx="84">
                  <c:v>0.13028901774866969</c:v>
                </c:pt>
                <c:pt idx="85">
                  <c:v>0.13386781926094835</c:v>
                </c:pt>
                <c:pt idx="86">
                  <c:v>0.13562788308656828</c:v>
                </c:pt>
                <c:pt idx="87">
                  <c:v>0.13198950928819</c:v>
                </c:pt>
                <c:pt idx="88">
                  <c:v>0.12835116047527692</c:v>
                </c:pt>
                <c:pt idx="89">
                  <c:v>0.12471279005602624</c:v>
                </c:pt>
                <c:pt idx="90">
                  <c:v>0.12107442967930039</c:v>
                </c:pt>
                <c:pt idx="91">
                  <c:v>0.11743606658012151</c:v>
                </c:pt>
                <c:pt idx="92">
                  <c:v>0.11379770093133934</c:v>
                </c:pt>
                <c:pt idx="93">
                  <c:v>0.11015934625246807</c:v>
                </c:pt>
                <c:pt idx="94">
                  <c:v>0.10652097479127479</c:v>
                </c:pt>
                <c:pt idx="95">
                  <c:v>0.10288261355890867</c:v>
                </c:pt>
                <c:pt idx="96">
                  <c:v>9.9244245480543641E-2</c:v>
                </c:pt>
                <c:pt idx="97">
                  <c:v>9.5605872948536924E-2</c:v>
                </c:pt>
                <c:pt idx="98">
                  <c:v>9.1967528060853995E-2</c:v>
                </c:pt>
                <c:pt idx="99">
                  <c:v>8.8329152600694655E-2</c:v>
                </c:pt>
                <c:pt idx="100">
                  <c:v>8.4690794288424007E-2</c:v>
                </c:pt>
                <c:pt idx="101">
                  <c:v>8.1052439450110106E-2</c:v>
                </c:pt>
                <c:pt idx="102">
                  <c:v>7.7414066146970176E-2</c:v>
                </c:pt>
                <c:pt idx="103">
                  <c:v>7.3775707343563174E-2</c:v>
                </c:pt>
                <c:pt idx="104">
                  <c:v>7.0137335277456039E-2</c:v>
                </c:pt>
                <c:pt idx="105">
                  <c:v>6.6498980541364744E-2</c:v>
                </c:pt>
                <c:pt idx="106">
                  <c:v>6.2860614369572104E-2</c:v>
                </c:pt>
                <c:pt idx="107">
                  <c:v>5.9222247999631772E-2</c:v>
                </c:pt>
                <c:pt idx="108">
                  <c:v>4.8567882835848113E-2</c:v>
                </c:pt>
                <c:pt idx="109">
                  <c:v>1.565787143671124E-2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0A-42B7-875C-30C6118E24D0}"/>
            </c:ext>
          </c:extLst>
        </c:ser>
        <c:ser>
          <c:idx val="8"/>
          <c:order val="8"/>
          <c:tx>
            <c:strRef>
              <c:f>'Optimisation L&amp;W'!$M$44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L&amp;W'!$M$45:$M$156</c:f>
              <c:numCache>
                <c:formatCode>0.00%</c:formatCode>
                <c:ptCount val="112"/>
                <c:pt idx="0">
                  <c:v>0.30463768875535274</c:v>
                </c:pt>
                <c:pt idx="1">
                  <c:v>0.2939100345897398</c:v>
                </c:pt>
                <c:pt idx="2">
                  <c:v>0.28321614088692076</c:v>
                </c:pt>
                <c:pt idx="3">
                  <c:v>0.27391873107445153</c:v>
                </c:pt>
                <c:pt idx="4">
                  <c:v>0.26320655548857669</c:v>
                </c:pt>
                <c:pt idx="5">
                  <c:v>0.25343942417900117</c:v>
                </c:pt>
                <c:pt idx="6">
                  <c:v>0.24319977117315461</c:v>
                </c:pt>
                <c:pt idx="7">
                  <c:v>0.23296011864204508</c:v>
                </c:pt>
                <c:pt idx="8">
                  <c:v>0.22272046516319108</c:v>
                </c:pt>
                <c:pt idx="9">
                  <c:v>0.21248081082717468</c:v>
                </c:pt>
                <c:pt idx="10">
                  <c:v>0.20224115780698459</c:v>
                </c:pt>
                <c:pt idx="11">
                  <c:v>0.19200150369985508</c:v>
                </c:pt>
                <c:pt idx="12">
                  <c:v>0.18176185118365273</c:v>
                </c:pt>
                <c:pt idx="13">
                  <c:v>0.17152219660072893</c:v>
                </c:pt>
                <c:pt idx="14">
                  <c:v>0.16128254433693417</c:v>
                </c:pt>
                <c:pt idx="15">
                  <c:v>0.1510428910925419</c:v>
                </c:pt>
                <c:pt idx="16">
                  <c:v>0.14080323827826002</c:v>
                </c:pt>
                <c:pt idx="17">
                  <c:v>0.13056358458765102</c:v>
                </c:pt>
                <c:pt idx="18">
                  <c:v>0.12026535121886797</c:v>
                </c:pt>
                <c:pt idx="19">
                  <c:v>0.11017928350541906</c:v>
                </c:pt>
                <c:pt idx="20">
                  <c:v>0.10297174055454432</c:v>
                </c:pt>
                <c:pt idx="21">
                  <c:v>9.6638514716493151E-2</c:v>
                </c:pt>
                <c:pt idx="22">
                  <c:v>9.030178050770489E-2</c:v>
                </c:pt>
                <c:pt idx="23">
                  <c:v>8.3966185950537564E-2</c:v>
                </c:pt>
                <c:pt idx="24">
                  <c:v>7.7630560187010755E-2</c:v>
                </c:pt>
                <c:pt idx="25">
                  <c:v>7.1464121253006677E-2</c:v>
                </c:pt>
                <c:pt idx="26">
                  <c:v>6.5832782110857885E-2</c:v>
                </c:pt>
                <c:pt idx="27">
                  <c:v>6.1136741018538193E-2</c:v>
                </c:pt>
                <c:pt idx="28">
                  <c:v>5.5451338828531135E-2</c:v>
                </c:pt>
                <c:pt idx="29">
                  <c:v>4.9819358905622696E-2</c:v>
                </c:pt>
                <c:pt idx="30">
                  <c:v>4.5100848013511198E-2</c:v>
                </c:pt>
                <c:pt idx="31">
                  <c:v>3.9422318514787606E-2</c:v>
                </c:pt>
                <c:pt idx="32">
                  <c:v>3.3790715996200496E-2</c:v>
                </c:pt>
                <c:pt idx="33">
                  <c:v>2.9073927068110232E-2</c:v>
                </c:pt>
                <c:pt idx="34">
                  <c:v>2.3395005815356289E-2</c:v>
                </c:pt>
                <c:pt idx="35">
                  <c:v>1.8287927230755993E-2</c:v>
                </c:pt>
                <c:pt idx="36">
                  <c:v>1.268430773942724E-2</c:v>
                </c:pt>
                <c:pt idx="37">
                  <c:v>7.6841520144704089E-3</c:v>
                </c:pt>
                <c:pt idx="38">
                  <c:v>2.2575126477385964E-3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30A-42B7-875C-30C6118E24D0}"/>
            </c:ext>
          </c:extLst>
        </c:ser>
        <c:ser>
          <c:idx val="9"/>
          <c:order val="9"/>
          <c:tx>
            <c:strRef>
              <c:f>'Optimisation L&amp;W'!$N$44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'Optimisation L&amp;W'!$D$45:$D$156</c:f>
              <c:numCache>
                <c:formatCode>0.00%</c:formatCode>
                <c:ptCount val="112"/>
                <c:pt idx="0">
                  <c:v>2.5000000130118594E-3</c:v>
                </c:pt>
                <c:pt idx="1">
                  <c:v>4.9999999509275674E-3</c:v>
                </c:pt>
                <c:pt idx="2">
                  <c:v>7.4999999605105463E-3</c:v>
                </c:pt>
                <c:pt idx="3">
                  <c:v>9.9999999067711624E-3</c:v>
                </c:pt>
                <c:pt idx="4">
                  <c:v>1.2499999961042734E-2</c:v>
                </c:pt>
                <c:pt idx="5">
                  <c:v>1.4999999931308032E-2</c:v>
                </c:pt>
                <c:pt idx="6">
                  <c:v>1.7499999935831713E-2</c:v>
                </c:pt>
                <c:pt idx="7">
                  <c:v>1.9999999935775909E-2</c:v>
                </c:pt>
                <c:pt idx="8">
                  <c:v>2.2499999946175447E-2</c:v>
                </c:pt>
                <c:pt idx="9">
                  <c:v>2.49999999461754E-2</c:v>
                </c:pt>
                <c:pt idx="10">
                  <c:v>2.7499999946175312E-2</c:v>
                </c:pt>
                <c:pt idx="11">
                  <c:v>2.999999994617546E-2</c:v>
                </c:pt>
                <c:pt idx="12">
                  <c:v>3.249999994617532E-2</c:v>
                </c:pt>
                <c:pt idx="13">
                  <c:v>3.4999999946175461E-2</c:v>
                </c:pt>
                <c:pt idx="14">
                  <c:v>3.7499999935216334E-2</c:v>
                </c:pt>
                <c:pt idx="15">
                  <c:v>3.9999999935100242E-2</c:v>
                </c:pt>
                <c:pt idx="16">
                  <c:v>4.2499999946175246E-2</c:v>
                </c:pt>
                <c:pt idx="17">
                  <c:v>4.4999999946175387E-2</c:v>
                </c:pt>
                <c:pt idx="18">
                  <c:v>4.7499999949451782E-2</c:v>
                </c:pt>
                <c:pt idx="19">
                  <c:v>4.9999999946939933E-2</c:v>
                </c:pt>
                <c:pt idx="20">
                  <c:v>5.2500000048814333E-2</c:v>
                </c:pt>
                <c:pt idx="21">
                  <c:v>5.5000000043037463E-2</c:v>
                </c:pt>
                <c:pt idx="22">
                  <c:v>5.7499999921220693E-2</c:v>
                </c:pt>
                <c:pt idx="23">
                  <c:v>5.9999999960212456E-2</c:v>
                </c:pt>
                <c:pt idx="24">
                  <c:v>6.249999996040486E-2</c:v>
                </c:pt>
                <c:pt idx="25">
                  <c:v>6.4999999957624705E-2</c:v>
                </c:pt>
                <c:pt idx="26">
                  <c:v>6.7499999956921242E-2</c:v>
                </c:pt>
                <c:pt idx="27">
                  <c:v>6.9999999953537242E-2</c:v>
                </c:pt>
                <c:pt idx="28">
                  <c:v>7.2499999959473871E-2</c:v>
                </c:pt>
                <c:pt idx="29">
                  <c:v>7.4999999956433722E-2</c:v>
                </c:pt>
                <c:pt idx="30">
                  <c:v>7.7500999953149075E-2</c:v>
                </c:pt>
                <c:pt idx="31">
                  <c:v>8.0000999959595254E-2</c:v>
                </c:pt>
                <c:pt idx="32">
                  <c:v>8.2500999956538063E-2</c:v>
                </c:pt>
                <c:pt idx="33">
                  <c:v>8.4999999953189659E-2</c:v>
                </c:pt>
                <c:pt idx="34">
                  <c:v>8.7499999959572278E-2</c:v>
                </c:pt>
                <c:pt idx="35">
                  <c:v>9.0000999950058322E-2</c:v>
                </c:pt>
                <c:pt idx="36">
                  <c:v>9.2499999960990134E-2</c:v>
                </c:pt>
                <c:pt idx="37">
                  <c:v>9.5000999955620863E-2</c:v>
                </c:pt>
                <c:pt idx="38">
                  <c:v>9.7500999952607248E-2</c:v>
                </c:pt>
                <c:pt idx="39">
                  <c:v>9.999999995983222E-2</c:v>
                </c:pt>
                <c:pt idx="40">
                  <c:v>0.10250099995794049</c:v>
                </c:pt>
                <c:pt idx="41">
                  <c:v>0.10499999995795017</c:v>
                </c:pt>
                <c:pt idx="42">
                  <c:v>0.10749999995791755</c:v>
                </c:pt>
                <c:pt idx="43">
                  <c:v>0.10999999995792581</c:v>
                </c:pt>
                <c:pt idx="44">
                  <c:v>0.11249999995793085</c:v>
                </c:pt>
                <c:pt idx="45">
                  <c:v>0.11499999995911642</c:v>
                </c:pt>
                <c:pt idx="46">
                  <c:v>0.11749999995292715</c:v>
                </c:pt>
                <c:pt idx="47">
                  <c:v>0.11999999995398711</c:v>
                </c:pt>
                <c:pt idx="48">
                  <c:v>0.122499999950828</c:v>
                </c:pt>
                <c:pt idx="49">
                  <c:v>0.12499999996277474</c:v>
                </c:pt>
                <c:pt idx="50">
                  <c:v>0.12749999995665451</c:v>
                </c:pt>
                <c:pt idx="51">
                  <c:v>0.12999999996275785</c:v>
                </c:pt>
                <c:pt idx="52">
                  <c:v>0.1325009999566672</c:v>
                </c:pt>
                <c:pt idx="53">
                  <c:v>0.13499999996264311</c:v>
                </c:pt>
                <c:pt idx="54">
                  <c:v>0.13749999999743268</c:v>
                </c:pt>
                <c:pt idx="55">
                  <c:v>0.1399999999877658</c:v>
                </c:pt>
                <c:pt idx="56">
                  <c:v>0.14249999999743118</c:v>
                </c:pt>
                <c:pt idx="57">
                  <c:v>0.1449999999877658</c:v>
                </c:pt>
                <c:pt idx="58">
                  <c:v>0.14749999999743121</c:v>
                </c:pt>
                <c:pt idx="59">
                  <c:v>0.14999999998776584</c:v>
                </c:pt>
                <c:pt idx="60">
                  <c:v>0.15249999999743125</c:v>
                </c:pt>
                <c:pt idx="61">
                  <c:v>0.15499999998776573</c:v>
                </c:pt>
                <c:pt idx="62">
                  <c:v>0.15749999999743128</c:v>
                </c:pt>
                <c:pt idx="63">
                  <c:v>0.15999999998776587</c:v>
                </c:pt>
                <c:pt idx="64">
                  <c:v>0.1624999999950173</c:v>
                </c:pt>
                <c:pt idx="65">
                  <c:v>0.1649999999877455</c:v>
                </c:pt>
                <c:pt idx="66">
                  <c:v>0.16749999999743118</c:v>
                </c:pt>
                <c:pt idx="67">
                  <c:v>0.16999999998776602</c:v>
                </c:pt>
                <c:pt idx="68">
                  <c:v>0.17249999999743101</c:v>
                </c:pt>
                <c:pt idx="69">
                  <c:v>0.17499999998776594</c:v>
                </c:pt>
                <c:pt idx="70">
                  <c:v>0.17749999999743116</c:v>
                </c:pt>
                <c:pt idx="71">
                  <c:v>0.17999999998776575</c:v>
                </c:pt>
                <c:pt idx="72">
                  <c:v>0.1824999999974313</c:v>
                </c:pt>
                <c:pt idx="73">
                  <c:v>0.18499999998537803</c:v>
                </c:pt>
                <c:pt idx="74">
                  <c:v>0.18749999999502806</c:v>
                </c:pt>
                <c:pt idx="75">
                  <c:v>0.18999999998773479</c:v>
                </c:pt>
                <c:pt idx="76">
                  <c:v>0.19249999999743134</c:v>
                </c:pt>
                <c:pt idx="77">
                  <c:v>0.19499999997616546</c:v>
                </c:pt>
                <c:pt idx="78">
                  <c:v>0.19750099999156176</c:v>
                </c:pt>
                <c:pt idx="79">
                  <c:v>0.1999999999922408</c:v>
                </c:pt>
                <c:pt idx="80">
                  <c:v>0.20250000011826211</c:v>
                </c:pt>
                <c:pt idx="81">
                  <c:v>0.20500000011826278</c:v>
                </c:pt>
                <c:pt idx="82">
                  <c:v>0.20750000002509927</c:v>
                </c:pt>
                <c:pt idx="83">
                  <c:v>0.21000000011826303</c:v>
                </c:pt>
                <c:pt idx="84">
                  <c:v>0.21250000011826281</c:v>
                </c:pt>
                <c:pt idx="85">
                  <c:v>0.21500000000487202</c:v>
                </c:pt>
                <c:pt idx="86">
                  <c:v>0.21750000001099792</c:v>
                </c:pt>
                <c:pt idx="87">
                  <c:v>0.22000000002749823</c:v>
                </c:pt>
                <c:pt idx="88">
                  <c:v>0.22250000002749803</c:v>
                </c:pt>
                <c:pt idx="89">
                  <c:v>0.22500000002749818</c:v>
                </c:pt>
                <c:pt idx="90">
                  <c:v>0.22750000002749809</c:v>
                </c:pt>
                <c:pt idx="91">
                  <c:v>0.23000000002749807</c:v>
                </c:pt>
                <c:pt idx="92">
                  <c:v>0.23250000002749813</c:v>
                </c:pt>
                <c:pt idx="93">
                  <c:v>0.23500000002613802</c:v>
                </c:pt>
                <c:pt idx="94">
                  <c:v>0.23750000002749819</c:v>
                </c:pt>
                <c:pt idx="95">
                  <c:v>0.24000000002749811</c:v>
                </c:pt>
                <c:pt idx="96">
                  <c:v>0.24250000002749816</c:v>
                </c:pt>
                <c:pt idx="97">
                  <c:v>0.2450000000261382</c:v>
                </c:pt>
                <c:pt idx="98">
                  <c:v>0.24750000002613795</c:v>
                </c:pt>
                <c:pt idx="99">
                  <c:v>0.25000000002749817</c:v>
                </c:pt>
                <c:pt idx="100">
                  <c:v>0.25250000002613815</c:v>
                </c:pt>
                <c:pt idx="101">
                  <c:v>0.25500000002613799</c:v>
                </c:pt>
                <c:pt idx="102">
                  <c:v>0.25750000002749818</c:v>
                </c:pt>
                <c:pt idx="103">
                  <c:v>0.26000000002613805</c:v>
                </c:pt>
                <c:pt idx="104">
                  <c:v>0.26250000002613816</c:v>
                </c:pt>
                <c:pt idx="105">
                  <c:v>0.26500000002613811</c:v>
                </c:pt>
                <c:pt idx="106">
                  <c:v>0.26750000002613816</c:v>
                </c:pt>
                <c:pt idx="107">
                  <c:v>0.27000000002613816</c:v>
                </c:pt>
                <c:pt idx="108">
                  <c:v>0.27250000000417707</c:v>
                </c:pt>
                <c:pt idx="109">
                  <c:v>0.27499999996455776</c:v>
                </c:pt>
                <c:pt idx="110">
                  <c:v>0.27750099999999994</c:v>
                </c:pt>
                <c:pt idx="111">
                  <c:v>0.27817719654289824</c:v>
                </c:pt>
              </c:numCache>
            </c:numRef>
          </c:cat>
          <c:val>
            <c:numRef>
              <c:f>'Optimisation L&amp;W'!$N$45:$N$156</c:f>
              <c:numCache>
                <c:formatCode>0.00%</c:formatCode>
                <c:ptCount val="112"/>
                <c:pt idx="0">
                  <c:v>0.12336811314495776</c:v>
                </c:pt>
                <c:pt idx="1">
                  <c:v>0.1283264659180384</c:v>
                </c:pt>
                <c:pt idx="2">
                  <c:v>0.13349992057809371</c:v>
                </c:pt>
                <c:pt idx="3">
                  <c:v>0.14973862004577343</c:v>
                </c:pt>
                <c:pt idx="4">
                  <c:v>0.15477104317277987</c:v>
                </c:pt>
                <c:pt idx="5">
                  <c:v>0.16731894114735657</c:v>
                </c:pt>
                <c:pt idx="6">
                  <c:v>0.17610911205831178</c:v>
                </c:pt>
                <c:pt idx="7">
                  <c:v>0.18489928281411019</c:v>
                </c:pt>
                <c:pt idx="8">
                  <c:v>0.19368943698710911</c:v>
                </c:pt>
                <c:pt idx="9">
                  <c:v>0.20247959210196603</c:v>
                </c:pt>
                <c:pt idx="10">
                  <c:v>0.2112697630954769</c:v>
                </c:pt>
                <c:pt idx="11">
                  <c:v>0.22005991371805012</c:v>
                </c:pt>
                <c:pt idx="12">
                  <c:v>0.22885008618869174</c:v>
                </c:pt>
                <c:pt idx="13">
                  <c:v>0.23764023459154326</c:v>
                </c:pt>
                <c:pt idx="14">
                  <c:v>0.24643041938860105</c:v>
                </c:pt>
                <c:pt idx="15">
                  <c:v>0.25522056963587664</c:v>
                </c:pt>
                <c:pt idx="16">
                  <c:v>0.26401074565689342</c:v>
                </c:pt>
                <c:pt idx="17">
                  <c:v>0.27280090573873894</c:v>
                </c:pt>
                <c:pt idx="18">
                  <c:v>0.28059704807064456</c:v>
                </c:pt>
                <c:pt idx="19">
                  <c:v>0.28912534953465469</c:v>
                </c:pt>
                <c:pt idx="20">
                  <c:v>0.29254761547710234</c:v>
                </c:pt>
                <c:pt idx="21">
                  <c:v>0.29461109775570632</c:v>
                </c:pt>
                <c:pt idx="22">
                  <c:v>0.2966764811322532</c:v>
                </c:pt>
                <c:pt idx="23">
                  <c:v>0.2987484227759391</c:v>
                </c:pt>
                <c:pt idx="24">
                  <c:v>0.3008109652357589</c:v>
                </c:pt>
                <c:pt idx="25">
                  <c:v>0.30095808222258824</c:v>
                </c:pt>
                <c:pt idx="26">
                  <c:v>0.30172715376378106</c:v>
                </c:pt>
                <c:pt idx="27">
                  <c:v>0.30422071002244466</c:v>
                </c:pt>
                <c:pt idx="28">
                  <c:v>0.3043202932729836</c:v>
                </c:pt>
                <c:pt idx="29">
                  <c:v>0.30516238610739099</c:v>
                </c:pt>
                <c:pt idx="30">
                  <c:v>0.30769282752475841</c:v>
                </c:pt>
                <c:pt idx="31">
                  <c:v>0.30777604262495811</c:v>
                </c:pt>
                <c:pt idx="32">
                  <c:v>0.30859939519404395</c:v>
                </c:pt>
                <c:pt idx="33">
                  <c:v>0.31112238722906355</c:v>
                </c:pt>
                <c:pt idx="34">
                  <c:v>0.31120713454390198</c:v>
                </c:pt>
                <c:pt idx="35">
                  <c:v>0.31393531628328419</c:v>
                </c:pt>
                <c:pt idx="36">
                  <c:v>0.31381577547519912</c:v>
                </c:pt>
                <c:pt idx="37">
                  <c:v>0.31554551427233268</c:v>
                </c:pt>
                <c:pt idx="38">
                  <c:v>0.31736784095107795</c:v>
                </c:pt>
                <c:pt idx="39">
                  <c:v>0.31724064456647982</c:v>
                </c:pt>
                <c:pt idx="40">
                  <c:v>0.31620012547803727</c:v>
                </c:pt>
                <c:pt idx="41">
                  <c:v>0.31515973961283578</c:v>
                </c:pt>
                <c:pt idx="42">
                  <c:v>0.3141198476796605</c:v>
                </c:pt>
                <c:pt idx="43">
                  <c:v>0.31308002501150611</c:v>
                </c:pt>
                <c:pt idx="44">
                  <c:v>0.31203989743786431</c:v>
                </c:pt>
                <c:pt idx="45">
                  <c:v>0.3109998582233548</c:v>
                </c:pt>
                <c:pt idx="46">
                  <c:v>0.30847088037632137</c:v>
                </c:pt>
                <c:pt idx="47">
                  <c:v>0.3070193901534064</c:v>
                </c:pt>
                <c:pt idx="48">
                  <c:v>0.30565391190434937</c:v>
                </c:pt>
                <c:pt idx="49">
                  <c:v>0.30303771478960645</c:v>
                </c:pt>
                <c:pt idx="50">
                  <c:v>0.30143852215057121</c:v>
                </c:pt>
                <c:pt idx="51">
                  <c:v>0.2988223223263875</c:v>
                </c:pt>
                <c:pt idx="52">
                  <c:v>0.29722213943532833</c:v>
                </c:pt>
                <c:pt idx="53">
                  <c:v>0.29404933372376407</c:v>
                </c:pt>
                <c:pt idx="54">
                  <c:v>0.28701118500141642</c:v>
                </c:pt>
                <c:pt idx="55">
                  <c:v>0.28184074793495284</c:v>
                </c:pt>
                <c:pt idx="56">
                  <c:v>0.27480260326579159</c:v>
                </c:pt>
                <c:pt idx="57">
                  <c:v>0.2696321522527822</c:v>
                </c:pt>
                <c:pt idx="58">
                  <c:v>0.26259400938140126</c:v>
                </c:pt>
                <c:pt idx="59">
                  <c:v>0.25742355552016599</c:v>
                </c:pt>
                <c:pt idx="60">
                  <c:v>0.25038541868484532</c:v>
                </c:pt>
                <c:pt idx="61">
                  <c:v>0.24521499146757367</c:v>
                </c:pt>
                <c:pt idx="62">
                  <c:v>0.23817684529025984</c:v>
                </c:pt>
                <c:pt idx="63">
                  <c:v>0.23300638602357651</c:v>
                </c:pt>
                <c:pt idx="64">
                  <c:v>0.22596462675000373</c:v>
                </c:pt>
                <c:pt idx="65">
                  <c:v>0.22079782132719328</c:v>
                </c:pt>
                <c:pt idx="66">
                  <c:v>0.21375967844673466</c:v>
                </c:pt>
                <c:pt idx="67">
                  <c:v>0.20858921722799989</c:v>
                </c:pt>
                <c:pt idx="68">
                  <c:v>0.20155107837135566</c:v>
                </c:pt>
                <c:pt idx="69">
                  <c:v>0.19638063124650282</c:v>
                </c:pt>
                <c:pt idx="70">
                  <c:v>0.18934248775089013</c:v>
                </c:pt>
                <c:pt idx="71">
                  <c:v>0.18417204633566897</c:v>
                </c:pt>
                <c:pt idx="72">
                  <c:v>0.17713390773428708</c:v>
                </c:pt>
                <c:pt idx="73">
                  <c:v>0.17196347609080151</c:v>
                </c:pt>
                <c:pt idx="74">
                  <c:v>0.16492132092207906</c:v>
                </c:pt>
                <c:pt idx="75">
                  <c:v>0.15975488185154438</c:v>
                </c:pt>
                <c:pt idx="76">
                  <c:v>0.15271672811622566</c:v>
                </c:pt>
                <c:pt idx="77">
                  <c:v>0.14754628308176151</c:v>
                </c:pt>
                <c:pt idx="78">
                  <c:v>0.14155627379935601</c:v>
                </c:pt>
                <c:pt idx="79">
                  <c:v>0.13197445915490519</c:v>
                </c:pt>
                <c:pt idx="80">
                  <c:v>0.11241689952737274</c:v>
                </c:pt>
                <c:pt idx="81">
                  <c:v>9.2859293688097366E-2</c:v>
                </c:pt>
                <c:pt idx="82">
                  <c:v>7.3301736853193286E-2</c:v>
                </c:pt>
                <c:pt idx="83">
                  <c:v>5.3744119544927499E-2</c:v>
                </c:pt>
                <c:pt idx="84">
                  <c:v>3.4186517568088784E-2</c:v>
                </c:pt>
                <c:pt idx="85">
                  <c:v>1.4628977543173202E-2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0A-42B7-875C-30C6118E2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1458304"/>
        <c:axId val="741456664"/>
      </c:areaChart>
      <c:catAx>
        <c:axId val="7414583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</a:t>
                </a:r>
                <a:r>
                  <a:rPr lang="en-US" baseline="0"/>
                  <a:t> (%)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41456664"/>
        <c:crosses val="autoZero"/>
        <c:auto val="1"/>
        <c:lblAlgn val="ctr"/>
        <c:lblOffset val="100"/>
        <c:noMultiLvlLbl val="0"/>
      </c:catAx>
      <c:valAx>
        <c:axId val="74145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4145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'Optimisation Entropie &gt;'!$D$38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'Optimisation Entropie &gt;'!$D$39:$D$115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5.5455441520814379E-2</c:v>
                </c:pt>
                <c:pt idx="38">
                  <c:v>6.8425170353056772E-2</c:v>
                </c:pt>
                <c:pt idx="39">
                  <c:v>8.1965598513325869E-2</c:v>
                </c:pt>
                <c:pt idx="40">
                  <c:v>9.5593564661647548E-2</c:v>
                </c:pt>
                <c:pt idx="41">
                  <c:v>0.10951566124574724</c:v>
                </c:pt>
                <c:pt idx="42">
                  <c:v>0.12328578587856215</c:v>
                </c:pt>
                <c:pt idx="43">
                  <c:v>0.13690932172337106</c:v>
                </c:pt>
                <c:pt idx="44">
                  <c:v>0.15072140187925334</c:v>
                </c:pt>
                <c:pt idx="45">
                  <c:v>0.16430298290940157</c:v>
                </c:pt>
                <c:pt idx="46">
                  <c:v>0.17813533918900856</c:v>
                </c:pt>
                <c:pt idx="47">
                  <c:v>0.19180324717325978</c:v>
                </c:pt>
                <c:pt idx="48">
                  <c:v>0.2053934818942369</c:v>
                </c:pt>
                <c:pt idx="49">
                  <c:v>0.21909045832202809</c:v>
                </c:pt>
                <c:pt idx="50">
                  <c:v>0.23258887930044578</c:v>
                </c:pt>
                <c:pt idx="51">
                  <c:v>0.24343784629485657</c:v>
                </c:pt>
                <c:pt idx="52">
                  <c:v>0.25420948106106295</c:v>
                </c:pt>
                <c:pt idx="53">
                  <c:v>0.26500139662427297</c:v>
                </c:pt>
                <c:pt idx="54">
                  <c:v>0.27582876020437014</c:v>
                </c:pt>
                <c:pt idx="55">
                  <c:v>0.28669768646817306</c:v>
                </c:pt>
                <c:pt idx="56">
                  <c:v>0.29759454851816652</c:v>
                </c:pt>
                <c:pt idx="57">
                  <c:v>0.30850868899344314</c:v>
                </c:pt>
                <c:pt idx="58">
                  <c:v>0.31943382835683337</c:v>
                </c:pt>
                <c:pt idx="59">
                  <c:v>0.33036566342382934</c:v>
                </c:pt>
                <c:pt idx="60">
                  <c:v>0.34130155734262768</c:v>
                </c:pt>
                <c:pt idx="61">
                  <c:v>0.35223988995902655</c:v>
                </c:pt>
                <c:pt idx="62">
                  <c:v>0.36324808599992731</c:v>
                </c:pt>
                <c:pt idx="63">
                  <c:v>0.36826635494813925</c:v>
                </c:pt>
                <c:pt idx="64">
                  <c:v>0.33724526080472894</c:v>
                </c:pt>
                <c:pt idx="65">
                  <c:v>0.30621224719425105</c:v>
                </c:pt>
                <c:pt idx="66">
                  <c:v>0.27517923410503975</c:v>
                </c:pt>
                <c:pt idx="67">
                  <c:v>0.24414622199157662</c:v>
                </c:pt>
                <c:pt idx="68">
                  <c:v>0.21311320835915393</c:v>
                </c:pt>
                <c:pt idx="69">
                  <c:v>0.18208019524773922</c:v>
                </c:pt>
                <c:pt idx="70">
                  <c:v>0.15104718221200295</c:v>
                </c:pt>
                <c:pt idx="71">
                  <c:v>0.12001416902497426</c:v>
                </c:pt>
                <c:pt idx="72">
                  <c:v>8.8981155913598564E-2</c:v>
                </c:pt>
                <c:pt idx="73">
                  <c:v>5.7948142877857031E-2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21-4305-9A15-5C7CC63F7095}"/>
            </c:ext>
          </c:extLst>
        </c:ser>
        <c:ser>
          <c:idx val="1"/>
          <c:order val="1"/>
          <c:tx>
            <c:strRef>
              <c:f>'Optimisation Entropie &gt;'!$E$38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'Optimisation Entropie &gt;'!$E$39:$E$115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5.2826570254053948E-2</c:v>
                </c:pt>
                <c:pt idx="16">
                  <c:v>5.7056176722844167E-2</c:v>
                </c:pt>
                <c:pt idx="17">
                  <c:v>6.1285792186845586E-2</c:v>
                </c:pt>
                <c:pt idx="18">
                  <c:v>6.5515403182570126E-2</c:v>
                </c:pt>
                <c:pt idx="19">
                  <c:v>6.9745014194825886E-2</c:v>
                </c:pt>
                <c:pt idx="20">
                  <c:v>7.397462518634175E-2</c:v>
                </c:pt>
                <c:pt idx="21">
                  <c:v>7.8204241510670847E-2</c:v>
                </c:pt>
                <c:pt idx="22">
                  <c:v>8.2433847178195546E-2</c:v>
                </c:pt>
                <c:pt idx="23">
                  <c:v>8.666346146608743E-2</c:v>
                </c:pt>
                <c:pt idx="24">
                  <c:v>8.6153490322215448E-2</c:v>
                </c:pt>
                <c:pt idx="25">
                  <c:v>8.5008603305739033E-2</c:v>
                </c:pt>
                <c:pt idx="26">
                  <c:v>8.3864203212335037E-2</c:v>
                </c:pt>
                <c:pt idx="27">
                  <c:v>8.271980862422959E-2</c:v>
                </c:pt>
                <c:pt idx="28">
                  <c:v>8.0431011576746689E-2</c:v>
                </c:pt>
                <c:pt idx="29">
                  <c:v>7.9286609892065638E-2</c:v>
                </c:pt>
                <c:pt idx="30">
                  <c:v>7.8142208420650186E-2</c:v>
                </c:pt>
                <c:pt idx="31">
                  <c:v>7.6997823294492701E-2</c:v>
                </c:pt>
                <c:pt idx="32">
                  <c:v>7.5853416296971621E-2</c:v>
                </c:pt>
                <c:pt idx="33">
                  <c:v>7.4709016930366051E-2</c:v>
                </c:pt>
                <c:pt idx="34">
                  <c:v>7.3564624805498066E-2</c:v>
                </c:pt>
                <c:pt idx="35">
                  <c:v>5.6941833192668649E-2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21-4305-9A15-5C7CC63F7095}"/>
            </c:ext>
          </c:extLst>
        </c:ser>
        <c:ser>
          <c:idx val="2"/>
          <c:order val="2"/>
          <c:tx>
            <c:strRef>
              <c:f>'Optimisation Entropie &gt;'!$F$38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'Optimisation Entropie &gt;'!$F$39:$F$115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21-4305-9A15-5C7CC63F7095}"/>
            </c:ext>
          </c:extLst>
        </c:ser>
        <c:ser>
          <c:idx val="3"/>
          <c:order val="3"/>
          <c:tx>
            <c:strRef>
              <c:f>'Optimisation Entropie &gt;'!$G$38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'Optimisation Entropie &gt;'!$G$39:$G$115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6.0290153861132387E-2</c:v>
                </c:pt>
                <c:pt idx="37">
                  <c:v>6.9221725835163173E-2</c:v>
                </c:pt>
                <c:pt idx="38">
                  <c:v>7.4100522655173501E-2</c:v>
                </c:pt>
                <c:pt idx="39">
                  <c:v>7.8743669016023976E-2</c:v>
                </c:pt>
                <c:pt idx="40">
                  <c:v>8.3295001928792078E-2</c:v>
                </c:pt>
                <c:pt idx="41">
                  <c:v>8.7589690537347928E-2</c:v>
                </c:pt>
                <c:pt idx="42">
                  <c:v>9.2138322142358411E-2</c:v>
                </c:pt>
                <c:pt idx="43">
                  <c:v>9.6582468760689141E-2</c:v>
                </c:pt>
                <c:pt idx="44">
                  <c:v>0.10110932377772401</c:v>
                </c:pt>
                <c:pt idx="45">
                  <c:v>0.10557524734974899</c:v>
                </c:pt>
                <c:pt idx="46">
                  <c:v>0.11009125905031654</c:v>
                </c:pt>
                <c:pt idx="47">
                  <c:v>0.11466726477459895</c:v>
                </c:pt>
                <c:pt idx="48">
                  <c:v>0.11906441391552849</c:v>
                </c:pt>
                <c:pt idx="49">
                  <c:v>0.12356071344913275</c:v>
                </c:pt>
                <c:pt idx="50">
                  <c:v>0.12805519650704766</c:v>
                </c:pt>
                <c:pt idx="51">
                  <c:v>0.131872549319861</c:v>
                </c:pt>
                <c:pt idx="52">
                  <c:v>0.13579052841219949</c:v>
                </c:pt>
                <c:pt idx="53">
                  <c:v>0.13972294943844432</c:v>
                </c:pt>
                <c:pt idx="54">
                  <c:v>0.1435961579206991</c:v>
                </c:pt>
                <c:pt idx="55">
                  <c:v>0.1474792827447915</c:v>
                </c:pt>
                <c:pt idx="56">
                  <c:v>0.15135468953158149</c:v>
                </c:pt>
                <c:pt idx="57">
                  <c:v>0.155225512170515</c:v>
                </c:pt>
                <c:pt idx="58">
                  <c:v>0.15909348112235808</c:v>
                </c:pt>
                <c:pt idx="59">
                  <c:v>0.16295980077831884</c:v>
                </c:pt>
                <c:pt idx="60">
                  <c:v>0.16682512805427346</c:v>
                </c:pt>
                <c:pt idx="61">
                  <c:v>0.1706898604212756</c:v>
                </c:pt>
                <c:pt idx="62">
                  <c:v>0.17452339259256525</c:v>
                </c:pt>
                <c:pt idx="63">
                  <c:v>0.18159918223876934</c:v>
                </c:pt>
                <c:pt idx="64">
                  <c:v>0.21143923436728754</c:v>
                </c:pt>
                <c:pt idx="65">
                  <c:v>0.24129075218573176</c:v>
                </c:pt>
                <c:pt idx="66">
                  <c:v>0.27114227005217617</c:v>
                </c:pt>
                <c:pt idx="67">
                  <c:v>0.30099378800856519</c:v>
                </c:pt>
                <c:pt idx="68">
                  <c:v>0.33084530582493393</c:v>
                </c:pt>
                <c:pt idx="69">
                  <c:v>0.36069682368933104</c:v>
                </c:pt>
                <c:pt idx="70">
                  <c:v>0.39054834148096618</c:v>
                </c:pt>
                <c:pt idx="71">
                  <c:v>0.42039985941813052</c:v>
                </c:pt>
                <c:pt idx="72">
                  <c:v>0.45025137728253084</c:v>
                </c:pt>
                <c:pt idx="73">
                  <c:v>0.48010289507416581</c:v>
                </c:pt>
                <c:pt idx="74">
                  <c:v>0.51209549013007083</c:v>
                </c:pt>
                <c:pt idx="75">
                  <c:v>0.54479458530924574</c:v>
                </c:pt>
                <c:pt idx="76">
                  <c:v>0.54999999999999971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21-4305-9A15-5C7CC63F7095}"/>
            </c:ext>
          </c:extLst>
        </c:ser>
        <c:ser>
          <c:idx val="4"/>
          <c:order val="4"/>
          <c:tx>
            <c:strRef>
              <c:f>'Optimisation Entropie &gt;'!$H$38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'Optimisation Entropie &gt;'!$H$39:$H$115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21-4305-9A15-5C7CC63F7095}"/>
            </c:ext>
          </c:extLst>
        </c:ser>
        <c:ser>
          <c:idx val="5"/>
          <c:order val="5"/>
          <c:tx>
            <c:strRef>
              <c:f>'Optimisation Entropie &gt;'!$I$38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'Optimisation Entropie &gt;'!$I$39:$I$115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721-4305-9A15-5C7CC63F7095}"/>
            </c:ext>
          </c:extLst>
        </c:ser>
        <c:ser>
          <c:idx val="6"/>
          <c:order val="6"/>
          <c:tx>
            <c:strRef>
              <c:f>'Optimisation Entropie &gt;'!$J$38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'Optimisation Entropie &gt;'!$J$39:$J$115</c:f>
              <c:numCache>
                <c:formatCode>0.00%</c:formatCode>
                <c:ptCount val="77"/>
                <c:pt idx="0">
                  <c:v>0.16576282058872976</c:v>
                </c:pt>
                <c:pt idx="1">
                  <c:v>0.17691395313651656</c:v>
                </c:pt>
                <c:pt idx="2">
                  <c:v>0.18807400624343104</c:v>
                </c:pt>
                <c:pt idx="3">
                  <c:v>0.19922959907072352</c:v>
                </c:pt>
                <c:pt idx="4">
                  <c:v>0.21038519189801613</c:v>
                </c:pt>
                <c:pt idx="5">
                  <c:v>0.22154524696238148</c:v>
                </c:pt>
                <c:pt idx="6">
                  <c:v>0.23270083978967407</c:v>
                </c:pt>
                <c:pt idx="7">
                  <c:v>0.24385643261696666</c:v>
                </c:pt>
                <c:pt idx="8">
                  <c:v>0.25500756320718637</c:v>
                </c:pt>
                <c:pt idx="9">
                  <c:v>0.26616761827155172</c:v>
                </c:pt>
                <c:pt idx="10">
                  <c:v>0.27731874886177144</c:v>
                </c:pt>
                <c:pt idx="11">
                  <c:v>0.28847880392613678</c:v>
                </c:pt>
                <c:pt idx="12">
                  <c:v>0.28847880392613678</c:v>
                </c:pt>
                <c:pt idx="13">
                  <c:v>0.31078552734364917</c:v>
                </c:pt>
                <c:pt idx="14">
                  <c:v>0.32194112017094162</c:v>
                </c:pt>
                <c:pt idx="15">
                  <c:v>0.33041423620216498</c:v>
                </c:pt>
                <c:pt idx="16">
                  <c:v>0.33755584017518514</c:v>
                </c:pt>
                <c:pt idx="17">
                  <c:v>0.34469743577256934</c:v>
                </c:pt>
                <c:pt idx="18">
                  <c:v>0.35183903560726532</c:v>
                </c:pt>
                <c:pt idx="19">
                  <c:v>0.35898063546991299</c:v>
                </c:pt>
                <c:pt idx="20">
                  <c:v>0.36612223529750709</c:v>
                </c:pt>
                <c:pt idx="21">
                  <c:v>0.37326383006414515</c:v>
                </c:pt>
                <c:pt idx="22">
                  <c:v>0.38040543496751456</c:v>
                </c:pt>
                <c:pt idx="23">
                  <c:v>0.38754703464718671</c:v>
                </c:pt>
                <c:pt idx="24">
                  <c:v>0.38779203751382652</c:v>
                </c:pt>
                <c:pt idx="25">
                  <c:v>0.38711510332083721</c:v>
                </c:pt>
                <c:pt idx="26">
                  <c:v>0.38643792320098691</c:v>
                </c:pt>
                <c:pt idx="27">
                  <c:v>0.3857607748266918</c:v>
                </c:pt>
                <c:pt idx="28">
                  <c:v>0.38440648404174049</c:v>
                </c:pt>
                <c:pt idx="29">
                  <c:v>0.38372933950272614</c:v>
                </c:pt>
                <c:pt idx="30">
                  <c:v>0.3830521993428217</c:v>
                </c:pt>
                <c:pt idx="31">
                  <c:v>0.38237503082615798</c:v>
                </c:pt>
                <c:pt idx="32">
                  <c:v>0.38169790180720542</c:v>
                </c:pt>
                <c:pt idx="33">
                  <c:v>0.38102076043431793</c:v>
                </c:pt>
                <c:pt idx="34">
                  <c:v>0.38034360665358535</c:v>
                </c:pt>
                <c:pt idx="35">
                  <c:v>0.37484442127416245</c:v>
                </c:pt>
                <c:pt idx="36">
                  <c:v>0.35987178056499891</c:v>
                </c:pt>
                <c:pt idx="37">
                  <c:v>0.34741060405418406</c:v>
                </c:pt>
                <c:pt idx="38">
                  <c:v>0.3355034690161327</c:v>
                </c:pt>
                <c:pt idx="39">
                  <c:v>0.32420381346225507</c:v>
                </c:pt>
                <c:pt idx="40">
                  <c:v>0.31256110801692433</c:v>
                </c:pt>
                <c:pt idx="41">
                  <c:v>0.30017208226459308</c:v>
                </c:pt>
                <c:pt idx="42">
                  <c:v>0.28911951365652327</c:v>
                </c:pt>
                <c:pt idx="43">
                  <c:v>0.27661782146575287</c:v>
                </c:pt>
                <c:pt idx="44">
                  <c:v>0.26557502114161224</c:v>
                </c:pt>
                <c:pt idx="45">
                  <c:v>0.25306356643650124</c:v>
                </c:pt>
                <c:pt idx="46">
                  <c:v>0.24202298559350197</c:v>
                </c:pt>
                <c:pt idx="47">
                  <c:v>0.23074538022893215</c:v>
                </c:pt>
                <c:pt idx="48">
                  <c:v>0.21773220461763054</c:v>
                </c:pt>
                <c:pt idx="49">
                  <c:v>0.20595500051181287</c:v>
                </c:pt>
                <c:pt idx="50">
                  <c:v>0.19493175880922023</c:v>
                </c:pt>
                <c:pt idx="51">
                  <c:v>0.18360573341111647</c:v>
                </c:pt>
                <c:pt idx="52">
                  <c:v>0.17257588407421187</c:v>
                </c:pt>
                <c:pt idx="53">
                  <c:v>0.16172399112659638</c:v>
                </c:pt>
                <c:pt idx="54">
                  <c:v>0.15095534939943797</c:v>
                </c:pt>
                <c:pt idx="55">
                  <c:v>0.1402775218105107</c:v>
                </c:pt>
                <c:pt idx="56">
                  <c:v>0.12964635463009272</c:v>
                </c:pt>
                <c:pt idx="57">
                  <c:v>0.1190444353289916</c:v>
                </c:pt>
                <c:pt idx="58">
                  <c:v>0.10846034868557462</c:v>
                </c:pt>
                <c:pt idx="59">
                  <c:v>9.7887079448354619E-2</c:v>
                </c:pt>
                <c:pt idx="60">
                  <c:v>8.7320298554388526E-2</c:v>
                </c:pt>
                <c:pt idx="61">
                  <c:v>7.6757401341290277E-2</c:v>
                </c:pt>
                <c:pt idx="62">
                  <c:v>6.5100177455913177E-2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721-4305-9A15-5C7CC63F7095}"/>
            </c:ext>
          </c:extLst>
        </c:ser>
        <c:ser>
          <c:idx val="7"/>
          <c:order val="7"/>
          <c:tx>
            <c:strRef>
              <c:f>'Optimisation Entropie &gt;'!$K$38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'Optimisation Entropie &gt;'!$K$39:$K$115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5.0352719171279856E-2</c:v>
                </c:pt>
                <c:pt idx="51">
                  <c:v>5.4270963278971615E-2</c:v>
                </c:pt>
                <c:pt idx="52">
                  <c:v>5.815445433383673E-2</c:v>
                </c:pt>
                <c:pt idx="53">
                  <c:v>6.2033068973769451E-2</c:v>
                </c:pt>
                <c:pt idx="54">
                  <c:v>6.5997540964012738E-2</c:v>
                </c:pt>
                <c:pt idx="55">
                  <c:v>6.992599793982604E-2</c:v>
                </c:pt>
                <c:pt idx="56">
                  <c:v>7.3851630739934213E-2</c:v>
                </c:pt>
                <c:pt idx="57">
                  <c:v>7.77752782727128E-2</c:v>
                </c:pt>
                <c:pt idx="58">
                  <c:v>8.1697381416083306E-2</c:v>
                </c:pt>
                <c:pt idx="59">
                  <c:v>8.5618386215884412E-2</c:v>
                </c:pt>
                <c:pt idx="60">
                  <c:v>8.9538697587485991E-2</c:v>
                </c:pt>
                <c:pt idx="61">
                  <c:v>9.3458586823131795E-2</c:v>
                </c:pt>
                <c:pt idx="62">
                  <c:v>9.7128343951594157E-2</c:v>
                </c:pt>
                <c:pt idx="63">
                  <c:v>0.1001344628130913</c:v>
                </c:pt>
                <c:pt idx="64">
                  <c:v>0.10131550482798339</c:v>
                </c:pt>
                <c:pt idx="65">
                  <c:v>0.10249700062001708</c:v>
                </c:pt>
                <c:pt idx="66">
                  <c:v>0.1036784958427838</c:v>
                </c:pt>
                <c:pt idx="67">
                  <c:v>0.10485998999985786</c:v>
                </c:pt>
                <c:pt idx="68">
                  <c:v>0.10604148581591197</c:v>
                </c:pt>
                <c:pt idx="69">
                  <c:v>0.10722298106292956</c:v>
                </c:pt>
                <c:pt idx="70">
                  <c:v>0.10840447630703066</c:v>
                </c:pt>
                <c:pt idx="71">
                  <c:v>0.10958597155689498</c:v>
                </c:pt>
                <c:pt idx="72">
                  <c:v>0.11076746680387034</c:v>
                </c:pt>
                <c:pt idx="73">
                  <c:v>0.11194896204797689</c:v>
                </c:pt>
                <c:pt idx="74">
                  <c:v>8.7904509869928871E-2</c:v>
                </c:pt>
                <c:pt idx="75">
                  <c:v>5.5205414690753928E-2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721-4305-9A15-5C7CC63F7095}"/>
            </c:ext>
          </c:extLst>
        </c:ser>
        <c:ser>
          <c:idx val="8"/>
          <c:order val="8"/>
          <c:tx>
            <c:strRef>
              <c:f>'Optimisation Entropie &gt;'!$L$38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'Optimisation Entropie &gt;'!$L$39:$L$115</c:f>
              <c:numCache>
                <c:formatCode>0.00%</c:formatCode>
                <c:ptCount val="77"/>
                <c:pt idx="0">
                  <c:v>0.43423717941127027</c:v>
                </c:pt>
                <c:pt idx="1">
                  <c:v>0.42308604686348339</c:v>
                </c:pt>
                <c:pt idx="2">
                  <c:v>0.41192599375656891</c:v>
                </c:pt>
                <c:pt idx="3">
                  <c:v>0.40077040092927646</c:v>
                </c:pt>
                <c:pt idx="4">
                  <c:v>0.38961480810198384</c:v>
                </c:pt>
                <c:pt idx="5">
                  <c:v>0.3784547530376185</c:v>
                </c:pt>
                <c:pt idx="6">
                  <c:v>0.36729916021032594</c:v>
                </c:pt>
                <c:pt idx="7">
                  <c:v>0.35614356738303338</c:v>
                </c:pt>
                <c:pt idx="8">
                  <c:v>0.34499243679281366</c:v>
                </c:pt>
                <c:pt idx="9">
                  <c:v>0.33383238172844831</c:v>
                </c:pt>
                <c:pt idx="10">
                  <c:v>0.32268125113822854</c:v>
                </c:pt>
                <c:pt idx="11">
                  <c:v>0.31152119607386319</c:v>
                </c:pt>
                <c:pt idx="12">
                  <c:v>0.31152119607386319</c:v>
                </c:pt>
                <c:pt idx="13">
                  <c:v>0.28921447265635081</c:v>
                </c:pt>
                <c:pt idx="14">
                  <c:v>0.27805887982905836</c:v>
                </c:pt>
                <c:pt idx="15">
                  <c:v>0.26675919354378103</c:v>
                </c:pt>
                <c:pt idx="16">
                  <c:v>0.25538798310197064</c:v>
                </c:pt>
                <c:pt idx="17">
                  <c:v>0.24401677204058511</c:v>
                </c:pt>
                <c:pt idx="18">
                  <c:v>0.2326455612101645</c:v>
                </c:pt>
                <c:pt idx="19">
                  <c:v>0.22127435033526111</c:v>
                </c:pt>
                <c:pt idx="20">
                  <c:v>0.20990313951615125</c:v>
                </c:pt>
                <c:pt idx="21">
                  <c:v>0.19853192842518411</c:v>
                </c:pt>
                <c:pt idx="22">
                  <c:v>0.18716071785428989</c:v>
                </c:pt>
                <c:pt idx="23">
                  <c:v>0.17578950388672585</c:v>
                </c:pt>
                <c:pt idx="24">
                  <c:v>0.16574573650628538</c:v>
                </c:pt>
                <c:pt idx="25">
                  <c:v>0.15587960601587347</c:v>
                </c:pt>
                <c:pt idx="26">
                  <c:v>0.14601343030181041</c:v>
                </c:pt>
                <c:pt idx="27">
                  <c:v>0.13614725070648959</c:v>
                </c:pt>
                <c:pt idx="28">
                  <c:v>0.1164148921777942</c:v>
                </c:pt>
                <c:pt idx="29">
                  <c:v>0.10654871321980783</c:v>
                </c:pt>
                <c:pt idx="30">
                  <c:v>9.6682533893958172E-2</c:v>
                </c:pt>
                <c:pt idx="31">
                  <c:v>8.6816354919084529E-2</c:v>
                </c:pt>
                <c:pt idx="32">
                  <c:v>7.695017527325726E-2</c:v>
                </c:pt>
                <c:pt idx="33">
                  <c:v>6.7083995725567086E-2</c:v>
                </c:pt>
                <c:pt idx="34">
                  <c:v>5.7217816295042453E-2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721-4305-9A15-5C7CC63F7095}"/>
            </c:ext>
          </c:extLst>
        </c:ser>
        <c:ser>
          <c:idx val="9"/>
          <c:order val="9"/>
          <c:tx>
            <c:strRef>
              <c:f>'Optimisation Entropie &gt;'!$M$38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'Optimisation Entropie &gt;'!$M$39:$M$115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6.0308735657672516E-2</c:v>
                </c:pt>
                <c:pt idx="25">
                  <c:v>7.1996687357550312E-2</c:v>
                </c:pt>
                <c:pt idx="26">
                  <c:v>8.3684443284867668E-2</c:v>
                </c:pt>
                <c:pt idx="27">
                  <c:v>9.5372165842589035E-2</c:v>
                </c:pt>
                <c:pt idx="28">
                  <c:v>0.11874761220371863</c:v>
                </c:pt>
                <c:pt idx="29">
                  <c:v>0.13043533738540042</c:v>
                </c:pt>
                <c:pt idx="30">
                  <c:v>0.14212305834257</c:v>
                </c:pt>
                <c:pt idx="31">
                  <c:v>0.15381079096026484</c:v>
                </c:pt>
                <c:pt idx="32">
                  <c:v>0.16549850662256582</c:v>
                </c:pt>
                <c:pt idx="33">
                  <c:v>0.17718622690974903</c:v>
                </c:pt>
                <c:pt idx="34">
                  <c:v>0.18887395224587419</c:v>
                </c:pt>
                <c:pt idx="35">
                  <c:v>0.21821374553316894</c:v>
                </c:pt>
                <c:pt idx="36">
                  <c:v>0.22983806557386877</c:v>
                </c:pt>
                <c:pt idx="37">
                  <c:v>0.22791222858983848</c:v>
                </c:pt>
                <c:pt idx="38">
                  <c:v>0.22197083797563688</c:v>
                </c:pt>
                <c:pt idx="39">
                  <c:v>0.21508691900839505</c:v>
                </c:pt>
                <c:pt idx="40">
                  <c:v>0.20855032539263602</c:v>
                </c:pt>
                <c:pt idx="41">
                  <c:v>0.20272256595231172</c:v>
                </c:pt>
                <c:pt idx="42">
                  <c:v>0.19545637832255613</c:v>
                </c:pt>
                <c:pt idx="43">
                  <c:v>0.18989038805018699</c:v>
                </c:pt>
                <c:pt idx="44">
                  <c:v>0.18259425320141029</c:v>
                </c:pt>
                <c:pt idx="45">
                  <c:v>0.17705820330434816</c:v>
                </c:pt>
                <c:pt idx="46">
                  <c:v>0.1697504161671729</c:v>
                </c:pt>
                <c:pt idx="47">
                  <c:v>0.16278410782320907</c:v>
                </c:pt>
                <c:pt idx="48">
                  <c:v>0.15780989957260408</c:v>
                </c:pt>
                <c:pt idx="49">
                  <c:v>0.15139382771702634</c:v>
                </c:pt>
                <c:pt idx="50">
                  <c:v>0.14407144621200624</c:v>
                </c:pt>
                <c:pt idx="51">
                  <c:v>0.13681290769519408</c:v>
                </c:pt>
                <c:pt idx="52">
                  <c:v>0.12926965211868888</c:v>
                </c:pt>
                <c:pt idx="53">
                  <c:v>0.12151859383691681</c:v>
                </c:pt>
                <c:pt idx="54">
                  <c:v>0.11362219151147976</c:v>
                </c:pt>
                <c:pt idx="55">
                  <c:v>0.1056195110366987</c:v>
                </c:pt>
                <c:pt idx="56">
                  <c:v>9.7552776580224834E-2</c:v>
                </c:pt>
                <c:pt idx="57">
                  <c:v>8.9446085234337308E-2</c:v>
                </c:pt>
                <c:pt idx="58">
                  <c:v>8.1314960419150442E-2</c:v>
                </c:pt>
                <c:pt idx="59">
                  <c:v>7.3169070133612638E-2</c:v>
                </c:pt>
                <c:pt idx="60">
                  <c:v>6.5014318461224171E-2</c:v>
                </c:pt>
                <c:pt idx="61">
                  <c:v>5.6854261455275716E-2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21-4305-9A15-5C7CC63F7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36465208"/>
        <c:axId val="636468816"/>
      </c:barChart>
      <c:catAx>
        <c:axId val="636465208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6468816"/>
        <c:crosses val="autoZero"/>
        <c:auto val="1"/>
        <c:lblAlgn val="ctr"/>
        <c:lblOffset val="100"/>
        <c:noMultiLvlLbl val="0"/>
      </c:catAx>
      <c:valAx>
        <c:axId val="636468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6465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2692617968208519E-2"/>
          <c:y val="0.66592050993625795"/>
          <c:w val="0.87461430957493946"/>
          <c:h val="0.264114808229616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Evolution allocation selon une méthode d'entropie sur les poids ( &gt; 5%)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'Optimisation Entropie &gt;'!$D$38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&gt;'!$D$39:$D$115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5.5455441520814379E-2</c:v>
                </c:pt>
                <c:pt idx="38">
                  <c:v>6.8425170353056772E-2</c:v>
                </c:pt>
                <c:pt idx="39">
                  <c:v>8.1965598513325869E-2</c:v>
                </c:pt>
                <c:pt idx="40">
                  <c:v>9.5593564661647548E-2</c:v>
                </c:pt>
                <c:pt idx="41">
                  <c:v>0.10951566124574724</c:v>
                </c:pt>
                <c:pt idx="42">
                  <c:v>0.12328578587856215</c:v>
                </c:pt>
                <c:pt idx="43">
                  <c:v>0.13690932172337106</c:v>
                </c:pt>
                <c:pt idx="44">
                  <c:v>0.15072140187925334</c:v>
                </c:pt>
                <c:pt idx="45">
                  <c:v>0.16430298290940157</c:v>
                </c:pt>
                <c:pt idx="46">
                  <c:v>0.17813533918900856</c:v>
                </c:pt>
                <c:pt idx="47">
                  <c:v>0.19180324717325978</c:v>
                </c:pt>
                <c:pt idx="48">
                  <c:v>0.2053934818942369</c:v>
                </c:pt>
                <c:pt idx="49">
                  <c:v>0.21909045832202809</c:v>
                </c:pt>
                <c:pt idx="50">
                  <c:v>0.23258887930044578</c:v>
                </c:pt>
                <c:pt idx="51">
                  <c:v>0.24343784629485657</c:v>
                </c:pt>
                <c:pt idx="52">
                  <c:v>0.25420948106106295</c:v>
                </c:pt>
                <c:pt idx="53">
                  <c:v>0.26500139662427297</c:v>
                </c:pt>
                <c:pt idx="54">
                  <c:v>0.27582876020437014</c:v>
                </c:pt>
                <c:pt idx="55">
                  <c:v>0.28669768646817306</c:v>
                </c:pt>
                <c:pt idx="56">
                  <c:v>0.29759454851816652</c:v>
                </c:pt>
                <c:pt idx="57">
                  <c:v>0.30850868899344314</c:v>
                </c:pt>
                <c:pt idx="58">
                  <c:v>0.31943382835683337</c:v>
                </c:pt>
                <c:pt idx="59">
                  <c:v>0.33036566342382934</c:v>
                </c:pt>
                <c:pt idx="60">
                  <c:v>0.34130155734262768</c:v>
                </c:pt>
                <c:pt idx="61">
                  <c:v>0.35223988995902655</c:v>
                </c:pt>
                <c:pt idx="62">
                  <c:v>0.36324808599992731</c:v>
                </c:pt>
                <c:pt idx="63">
                  <c:v>0.36826635494813925</c:v>
                </c:pt>
                <c:pt idx="64">
                  <c:v>0.33724526080472894</c:v>
                </c:pt>
                <c:pt idx="65">
                  <c:v>0.30621224719425105</c:v>
                </c:pt>
                <c:pt idx="66">
                  <c:v>0.27517923410503975</c:v>
                </c:pt>
                <c:pt idx="67">
                  <c:v>0.24414622199157662</c:v>
                </c:pt>
                <c:pt idx="68">
                  <c:v>0.21311320835915393</c:v>
                </c:pt>
                <c:pt idx="69">
                  <c:v>0.18208019524773922</c:v>
                </c:pt>
                <c:pt idx="70">
                  <c:v>0.15104718221200295</c:v>
                </c:pt>
                <c:pt idx="71">
                  <c:v>0.12001416902497426</c:v>
                </c:pt>
                <c:pt idx="72">
                  <c:v>8.8981155913598564E-2</c:v>
                </c:pt>
                <c:pt idx="73">
                  <c:v>5.7948142877857031E-2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66-4748-90F5-0945DC8DC038}"/>
            </c:ext>
          </c:extLst>
        </c:ser>
        <c:ser>
          <c:idx val="1"/>
          <c:order val="1"/>
          <c:tx>
            <c:strRef>
              <c:f>'Optimisation Entropie &gt;'!$E$38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&gt;'!$E$39:$E$115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5.2826570254053948E-2</c:v>
                </c:pt>
                <c:pt idx="16">
                  <c:v>5.7056176722844167E-2</c:v>
                </c:pt>
                <c:pt idx="17">
                  <c:v>6.1285792186845586E-2</c:v>
                </c:pt>
                <c:pt idx="18">
                  <c:v>6.5515403182570126E-2</c:v>
                </c:pt>
                <c:pt idx="19">
                  <c:v>6.9745014194825886E-2</c:v>
                </c:pt>
                <c:pt idx="20">
                  <c:v>7.397462518634175E-2</c:v>
                </c:pt>
                <c:pt idx="21">
                  <c:v>7.8204241510670847E-2</c:v>
                </c:pt>
                <c:pt idx="22">
                  <c:v>8.2433847178195546E-2</c:v>
                </c:pt>
                <c:pt idx="23">
                  <c:v>8.666346146608743E-2</c:v>
                </c:pt>
                <c:pt idx="24">
                  <c:v>8.6153490322215448E-2</c:v>
                </c:pt>
                <c:pt idx="25">
                  <c:v>8.5008603305739033E-2</c:v>
                </c:pt>
                <c:pt idx="26">
                  <c:v>8.3864203212335037E-2</c:v>
                </c:pt>
                <c:pt idx="27">
                  <c:v>8.271980862422959E-2</c:v>
                </c:pt>
                <c:pt idx="28">
                  <c:v>8.0431011576746689E-2</c:v>
                </c:pt>
                <c:pt idx="29">
                  <c:v>7.9286609892065638E-2</c:v>
                </c:pt>
                <c:pt idx="30">
                  <c:v>7.8142208420650186E-2</c:v>
                </c:pt>
                <c:pt idx="31">
                  <c:v>7.6997823294492701E-2</c:v>
                </c:pt>
                <c:pt idx="32">
                  <c:v>7.5853416296971621E-2</c:v>
                </c:pt>
                <c:pt idx="33">
                  <c:v>7.4709016930366051E-2</c:v>
                </c:pt>
                <c:pt idx="34">
                  <c:v>7.3564624805498066E-2</c:v>
                </c:pt>
                <c:pt idx="35">
                  <c:v>5.6941833192668649E-2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66-4748-90F5-0945DC8DC038}"/>
            </c:ext>
          </c:extLst>
        </c:ser>
        <c:ser>
          <c:idx val="2"/>
          <c:order val="2"/>
          <c:tx>
            <c:strRef>
              <c:f>'Optimisation Entropie &gt;'!$F$38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&gt;'!$F$39:$F$115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66-4748-90F5-0945DC8DC038}"/>
            </c:ext>
          </c:extLst>
        </c:ser>
        <c:ser>
          <c:idx val="3"/>
          <c:order val="3"/>
          <c:tx>
            <c:strRef>
              <c:f>'Optimisation Entropie &gt;'!$G$38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&gt;'!$G$39:$G$115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6.0290153861132387E-2</c:v>
                </c:pt>
                <c:pt idx="37">
                  <c:v>6.9221725835163173E-2</c:v>
                </c:pt>
                <c:pt idx="38">
                  <c:v>7.4100522655173501E-2</c:v>
                </c:pt>
                <c:pt idx="39">
                  <c:v>7.8743669016023976E-2</c:v>
                </c:pt>
                <c:pt idx="40">
                  <c:v>8.3295001928792078E-2</c:v>
                </c:pt>
                <c:pt idx="41">
                  <c:v>8.7589690537347928E-2</c:v>
                </c:pt>
                <c:pt idx="42">
                  <c:v>9.2138322142358411E-2</c:v>
                </c:pt>
                <c:pt idx="43">
                  <c:v>9.6582468760689141E-2</c:v>
                </c:pt>
                <c:pt idx="44">
                  <c:v>0.10110932377772401</c:v>
                </c:pt>
                <c:pt idx="45">
                  <c:v>0.10557524734974899</c:v>
                </c:pt>
                <c:pt idx="46">
                  <c:v>0.11009125905031654</c:v>
                </c:pt>
                <c:pt idx="47">
                  <c:v>0.11466726477459895</c:v>
                </c:pt>
                <c:pt idx="48">
                  <c:v>0.11906441391552849</c:v>
                </c:pt>
                <c:pt idx="49">
                  <c:v>0.12356071344913275</c:v>
                </c:pt>
                <c:pt idx="50">
                  <c:v>0.12805519650704766</c:v>
                </c:pt>
                <c:pt idx="51">
                  <c:v>0.131872549319861</c:v>
                </c:pt>
                <c:pt idx="52">
                  <c:v>0.13579052841219949</c:v>
                </c:pt>
                <c:pt idx="53">
                  <c:v>0.13972294943844432</c:v>
                </c:pt>
                <c:pt idx="54">
                  <c:v>0.1435961579206991</c:v>
                </c:pt>
                <c:pt idx="55">
                  <c:v>0.1474792827447915</c:v>
                </c:pt>
                <c:pt idx="56">
                  <c:v>0.15135468953158149</c:v>
                </c:pt>
                <c:pt idx="57">
                  <c:v>0.155225512170515</c:v>
                </c:pt>
                <c:pt idx="58">
                  <c:v>0.15909348112235808</c:v>
                </c:pt>
                <c:pt idx="59">
                  <c:v>0.16295980077831884</c:v>
                </c:pt>
                <c:pt idx="60">
                  <c:v>0.16682512805427346</c:v>
                </c:pt>
                <c:pt idx="61">
                  <c:v>0.1706898604212756</c:v>
                </c:pt>
                <c:pt idx="62">
                  <c:v>0.17452339259256525</c:v>
                </c:pt>
                <c:pt idx="63">
                  <c:v>0.18159918223876934</c:v>
                </c:pt>
                <c:pt idx="64">
                  <c:v>0.21143923436728754</c:v>
                </c:pt>
                <c:pt idx="65">
                  <c:v>0.24129075218573176</c:v>
                </c:pt>
                <c:pt idx="66">
                  <c:v>0.27114227005217617</c:v>
                </c:pt>
                <c:pt idx="67">
                  <c:v>0.30099378800856519</c:v>
                </c:pt>
                <c:pt idx="68">
                  <c:v>0.33084530582493393</c:v>
                </c:pt>
                <c:pt idx="69">
                  <c:v>0.36069682368933104</c:v>
                </c:pt>
                <c:pt idx="70">
                  <c:v>0.39054834148096618</c:v>
                </c:pt>
                <c:pt idx="71">
                  <c:v>0.42039985941813052</c:v>
                </c:pt>
                <c:pt idx="72">
                  <c:v>0.45025137728253084</c:v>
                </c:pt>
                <c:pt idx="73">
                  <c:v>0.48010289507416581</c:v>
                </c:pt>
                <c:pt idx="74">
                  <c:v>0.51209549013007083</c:v>
                </c:pt>
                <c:pt idx="75">
                  <c:v>0.54479458530924574</c:v>
                </c:pt>
                <c:pt idx="76">
                  <c:v>0.54999999999999971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66-4748-90F5-0945DC8DC038}"/>
            </c:ext>
          </c:extLst>
        </c:ser>
        <c:ser>
          <c:idx val="4"/>
          <c:order val="4"/>
          <c:tx>
            <c:strRef>
              <c:f>'Optimisation Entropie &gt;'!$H$38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&gt;'!$H$39:$H$115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66-4748-90F5-0945DC8DC038}"/>
            </c:ext>
          </c:extLst>
        </c:ser>
        <c:ser>
          <c:idx val="5"/>
          <c:order val="5"/>
          <c:tx>
            <c:strRef>
              <c:f>'Optimisation Entropie &gt;'!$I$38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&gt;'!$I$39:$I$115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66-4748-90F5-0945DC8DC038}"/>
            </c:ext>
          </c:extLst>
        </c:ser>
        <c:ser>
          <c:idx val="6"/>
          <c:order val="6"/>
          <c:tx>
            <c:strRef>
              <c:f>'Optimisation Entropie &gt;'!$J$38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&gt;'!$J$39:$J$115</c:f>
              <c:numCache>
                <c:formatCode>0.00%</c:formatCode>
                <c:ptCount val="77"/>
                <c:pt idx="0">
                  <c:v>0.16576282058872976</c:v>
                </c:pt>
                <c:pt idx="1">
                  <c:v>0.17691395313651656</c:v>
                </c:pt>
                <c:pt idx="2">
                  <c:v>0.18807400624343104</c:v>
                </c:pt>
                <c:pt idx="3">
                  <c:v>0.19922959907072352</c:v>
                </c:pt>
                <c:pt idx="4">
                  <c:v>0.21038519189801613</c:v>
                </c:pt>
                <c:pt idx="5">
                  <c:v>0.22154524696238148</c:v>
                </c:pt>
                <c:pt idx="6">
                  <c:v>0.23270083978967407</c:v>
                </c:pt>
                <c:pt idx="7">
                  <c:v>0.24385643261696666</c:v>
                </c:pt>
                <c:pt idx="8">
                  <c:v>0.25500756320718637</c:v>
                </c:pt>
                <c:pt idx="9">
                  <c:v>0.26616761827155172</c:v>
                </c:pt>
                <c:pt idx="10">
                  <c:v>0.27731874886177144</c:v>
                </c:pt>
                <c:pt idx="11">
                  <c:v>0.28847880392613678</c:v>
                </c:pt>
                <c:pt idx="12">
                  <c:v>0.28847880392613678</c:v>
                </c:pt>
                <c:pt idx="13">
                  <c:v>0.31078552734364917</c:v>
                </c:pt>
                <c:pt idx="14">
                  <c:v>0.32194112017094162</c:v>
                </c:pt>
                <c:pt idx="15">
                  <c:v>0.33041423620216498</c:v>
                </c:pt>
                <c:pt idx="16">
                  <c:v>0.33755584017518514</c:v>
                </c:pt>
                <c:pt idx="17">
                  <c:v>0.34469743577256934</c:v>
                </c:pt>
                <c:pt idx="18">
                  <c:v>0.35183903560726532</c:v>
                </c:pt>
                <c:pt idx="19">
                  <c:v>0.35898063546991299</c:v>
                </c:pt>
                <c:pt idx="20">
                  <c:v>0.36612223529750709</c:v>
                </c:pt>
                <c:pt idx="21">
                  <c:v>0.37326383006414515</c:v>
                </c:pt>
                <c:pt idx="22">
                  <c:v>0.38040543496751456</c:v>
                </c:pt>
                <c:pt idx="23">
                  <c:v>0.38754703464718671</c:v>
                </c:pt>
                <c:pt idx="24">
                  <c:v>0.38779203751382652</c:v>
                </c:pt>
                <c:pt idx="25">
                  <c:v>0.38711510332083721</c:v>
                </c:pt>
                <c:pt idx="26">
                  <c:v>0.38643792320098691</c:v>
                </c:pt>
                <c:pt idx="27">
                  <c:v>0.3857607748266918</c:v>
                </c:pt>
                <c:pt idx="28">
                  <c:v>0.38440648404174049</c:v>
                </c:pt>
                <c:pt idx="29">
                  <c:v>0.38372933950272614</c:v>
                </c:pt>
                <c:pt idx="30">
                  <c:v>0.3830521993428217</c:v>
                </c:pt>
                <c:pt idx="31">
                  <c:v>0.38237503082615798</c:v>
                </c:pt>
                <c:pt idx="32">
                  <c:v>0.38169790180720542</c:v>
                </c:pt>
                <c:pt idx="33">
                  <c:v>0.38102076043431793</c:v>
                </c:pt>
                <c:pt idx="34">
                  <c:v>0.38034360665358535</c:v>
                </c:pt>
                <c:pt idx="35">
                  <c:v>0.37484442127416245</c:v>
                </c:pt>
                <c:pt idx="36">
                  <c:v>0.35987178056499891</c:v>
                </c:pt>
                <c:pt idx="37">
                  <c:v>0.34741060405418406</c:v>
                </c:pt>
                <c:pt idx="38">
                  <c:v>0.3355034690161327</c:v>
                </c:pt>
                <c:pt idx="39">
                  <c:v>0.32420381346225507</c:v>
                </c:pt>
                <c:pt idx="40">
                  <c:v>0.31256110801692433</c:v>
                </c:pt>
                <c:pt idx="41">
                  <c:v>0.30017208226459308</c:v>
                </c:pt>
                <c:pt idx="42">
                  <c:v>0.28911951365652327</c:v>
                </c:pt>
                <c:pt idx="43">
                  <c:v>0.27661782146575287</c:v>
                </c:pt>
                <c:pt idx="44">
                  <c:v>0.26557502114161224</c:v>
                </c:pt>
                <c:pt idx="45">
                  <c:v>0.25306356643650124</c:v>
                </c:pt>
                <c:pt idx="46">
                  <c:v>0.24202298559350197</c:v>
                </c:pt>
                <c:pt idx="47">
                  <c:v>0.23074538022893215</c:v>
                </c:pt>
                <c:pt idx="48">
                  <c:v>0.21773220461763054</c:v>
                </c:pt>
                <c:pt idx="49">
                  <c:v>0.20595500051181287</c:v>
                </c:pt>
                <c:pt idx="50">
                  <c:v>0.19493175880922023</c:v>
                </c:pt>
                <c:pt idx="51">
                  <c:v>0.18360573341111647</c:v>
                </c:pt>
                <c:pt idx="52">
                  <c:v>0.17257588407421187</c:v>
                </c:pt>
                <c:pt idx="53">
                  <c:v>0.16172399112659638</c:v>
                </c:pt>
                <c:pt idx="54">
                  <c:v>0.15095534939943797</c:v>
                </c:pt>
                <c:pt idx="55">
                  <c:v>0.1402775218105107</c:v>
                </c:pt>
                <c:pt idx="56">
                  <c:v>0.12964635463009272</c:v>
                </c:pt>
                <c:pt idx="57">
                  <c:v>0.1190444353289916</c:v>
                </c:pt>
                <c:pt idx="58">
                  <c:v>0.10846034868557462</c:v>
                </c:pt>
                <c:pt idx="59">
                  <c:v>9.7887079448354619E-2</c:v>
                </c:pt>
                <c:pt idx="60">
                  <c:v>8.7320298554388526E-2</c:v>
                </c:pt>
                <c:pt idx="61">
                  <c:v>7.6757401341290277E-2</c:v>
                </c:pt>
                <c:pt idx="62">
                  <c:v>6.5100177455913177E-2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66-4748-90F5-0945DC8DC038}"/>
            </c:ext>
          </c:extLst>
        </c:ser>
        <c:ser>
          <c:idx val="7"/>
          <c:order val="7"/>
          <c:tx>
            <c:strRef>
              <c:f>'Optimisation Entropie &gt;'!$K$38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&gt;'!$K$39:$K$115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5.0352719171279856E-2</c:v>
                </c:pt>
                <c:pt idx="51">
                  <c:v>5.4270963278971615E-2</c:v>
                </c:pt>
                <c:pt idx="52">
                  <c:v>5.815445433383673E-2</c:v>
                </c:pt>
                <c:pt idx="53">
                  <c:v>6.2033068973769451E-2</c:v>
                </c:pt>
                <c:pt idx="54">
                  <c:v>6.5997540964012738E-2</c:v>
                </c:pt>
                <c:pt idx="55">
                  <c:v>6.992599793982604E-2</c:v>
                </c:pt>
                <c:pt idx="56">
                  <c:v>7.3851630739934213E-2</c:v>
                </c:pt>
                <c:pt idx="57">
                  <c:v>7.77752782727128E-2</c:v>
                </c:pt>
                <c:pt idx="58">
                  <c:v>8.1697381416083306E-2</c:v>
                </c:pt>
                <c:pt idx="59">
                  <c:v>8.5618386215884412E-2</c:v>
                </c:pt>
                <c:pt idx="60">
                  <c:v>8.9538697587485991E-2</c:v>
                </c:pt>
                <c:pt idx="61">
                  <c:v>9.3458586823131795E-2</c:v>
                </c:pt>
                <c:pt idx="62">
                  <c:v>9.7128343951594157E-2</c:v>
                </c:pt>
                <c:pt idx="63">
                  <c:v>0.1001344628130913</c:v>
                </c:pt>
                <c:pt idx="64">
                  <c:v>0.10131550482798339</c:v>
                </c:pt>
                <c:pt idx="65">
                  <c:v>0.10249700062001708</c:v>
                </c:pt>
                <c:pt idx="66">
                  <c:v>0.1036784958427838</c:v>
                </c:pt>
                <c:pt idx="67">
                  <c:v>0.10485998999985786</c:v>
                </c:pt>
                <c:pt idx="68">
                  <c:v>0.10604148581591197</c:v>
                </c:pt>
                <c:pt idx="69">
                  <c:v>0.10722298106292956</c:v>
                </c:pt>
                <c:pt idx="70">
                  <c:v>0.10840447630703066</c:v>
                </c:pt>
                <c:pt idx="71">
                  <c:v>0.10958597155689498</c:v>
                </c:pt>
                <c:pt idx="72">
                  <c:v>0.11076746680387034</c:v>
                </c:pt>
                <c:pt idx="73">
                  <c:v>0.11194896204797689</c:v>
                </c:pt>
                <c:pt idx="74">
                  <c:v>8.7904509869928871E-2</c:v>
                </c:pt>
                <c:pt idx="75">
                  <c:v>5.5205414690753928E-2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66-4748-90F5-0945DC8DC038}"/>
            </c:ext>
          </c:extLst>
        </c:ser>
        <c:ser>
          <c:idx val="8"/>
          <c:order val="8"/>
          <c:tx>
            <c:strRef>
              <c:f>'Optimisation Entropie &gt;'!$L$38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&gt;'!$L$39:$L$115</c:f>
              <c:numCache>
                <c:formatCode>0.00%</c:formatCode>
                <c:ptCount val="77"/>
                <c:pt idx="0">
                  <c:v>0.43423717941127027</c:v>
                </c:pt>
                <c:pt idx="1">
                  <c:v>0.42308604686348339</c:v>
                </c:pt>
                <c:pt idx="2">
                  <c:v>0.41192599375656891</c:v>
                </c:pt>
                <c:pt idx="3">
                  <c:v>0.40077040092927646</c:v>
                </c:pt>
                <c:pt idx="4">
                  <c:v>0.38961480810198384</c:v>
                </c:pt>
                <c:pt idx="5">
                  <c:v>0.3784547530376185</c:v>
                </c:pt>
                <c:pt idx="6">
                  <c:v>0.36729916021032594</c:v>
                </c:pt>
                <c:pt idx="7">
                  <c:v>0.35614356738303338</c:v>
                </c:pt>
                <c:pt idx="8">
                  <c:v>0.34499243679281366</c:v>
                </c:pt>
                <c:pt idx="9">
                  <c:v>0.33383238172844831</c:v>
                </c:pt>
                <c:pt idx="10">
                  <c:v>0.32268125113822854</c:v>
                </c:pt>
                <c:pt idx="11">
                  <c:v>0.31152119607386319</c:v>
                </c:pt>
                <c:pt idx="12">
                  <c:v>0.31152119607386319</c:v>
                </c:pt>
                <c:pt idx="13">
                  <c:v>0.28921447265635081</c:v>
                </c:pt>
                <c:pt idx="14">
                  <c:v>0.27805887982905836</c:v>
                </c:pt>
                <c:pt idx="15">
                  <c:v>0.26675919354378103</c:v>
                </c:pt>
                <c:pt idx="16">
                  <c:v>0.25538798310197064</c:v>
                </c:pt>
                <c:pt idx="17">
                  <c:v>0.24401677204058511</c:v>
                </c:pt>
                <c:pt idx="18">
                  <c:v>0.2326455612101645</c:v>
                </c:pt>
                <c:pt idx="19">
                  <c:v>0.22127435033526111</c:v>
                </c:pt>
                <c:pt idx="20">
                  <c:v>0.20990313951615125</c:v>
                </c:pt>
                <c:pt idx="21">
                  <c:v>0.19853192842518411</c:v>
                </c:pt>
                <c:pt idx="22">
                  <c:v>0.18716071785428989</c:v>
                </c:pt>
                <c:pt idx="23">
                  <c:v>0.17578950388672585</c:v>
                </c:pt>
                <c:pt idx="24">
                  <c:v>0.16574573650628538</c:v>
                </c:pt>
                <c:pt idx="25">
                  <c:v>0.15587960601587347</c:v>
                </c:pt>
                <c:pt idx="26">
                  <c:v>0.14601343030181041</c:v>
                </c:pt>
                <c:pt idx="27">
                  <c:v>0.13614725070648959</c:v>
                </c:pt>
                <c:pt idx="28">
                  <c:v>0.1164148921777942</c:v>
                </c:pt>
                <c:pt idx="29">
                  <c:v>0.10654871321980783</c:v>
                </c:pt>
                <c:pt idx="30">
                  <c:v>9.6682533893958172E-2</c:v>
                </c:pt>
                <c:pt idx="31">
                  <c:v>8.6816354919084529E-2</c:v>
                </c:pt>
                <c:pt idx="32">
                  <c:v>7.695017527325726E-2</c:v>
                </c:pt>
                <c:pt idx="33">
                  <c:v>6.7083995725567086E-2</c:v>
                </c:pt>
                <c:pt idx="34">
                  <c:v>5.7217816295042453E-2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466-4748-90F5-0945DC8DC038}"/>
            </c:ext>
          </c:extLst>
        </c:ser>
        <c:ser>
          <c:idx val="9"/>
          <c:order val="9"/>
          <c:tx>
            <c:strRef>
              <c:f>'Optimisation Entropie &gt;'!$M$38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'Optimisation Entropie &gt;'!$C$39:$C$115</c:f>
              <c:numCache>
                <c:formatCode>0.00%</c:formatCode>
                <c:ptCount val="77"/>
                <c:pt idx="0">
                  <c:v>2.4999999999869779E-3</c:v>
                </c:pt>
                <c:pt idx="1">
                  <c:v>4.9990004386963396E-3</c:v>
                </c:pt>
                <c:pt idx="2">
                  <c:v>7.5000000000130171E-3</c:v>
                </c:pt>
                <c:pt idx="3">
                  <c:v>1.0000000000012992E-2</c:v>
                </c:pt>
                <c:pt idx="4">
                  <c:v>1.2500000000013022E-2</c:v>
                </c:pt>
                <c:pt idx="5">
                  <c:v>1.5000999999999994E-2</c:v>
                </c:pt>
                <c:pt idx="6">
                  <c:v>1.7500999999999996E-2</c:v>
                </c:pt>
                <c:pt idx="7">
                  <c:v>2.0000999999999998E-2</c:v>
                </c:pt>
                <c:pt idx="8">
                  <c:v>2.2500000000013023E-2</c:v>
                </c:pt>
                <c:pt idx="9">
                  <c:v>2.5000999999999982E-2</c:v>
                </c:pt>
                <c:pt idx="10">
                  <c:v>2.7500000000013028E-2</c:v>
                </c:pt>
                <c:pt idx="11">
                  <c:v>3.0000999999999993E-2</c:v>
                </c:pt>
                <c:pt idx="12">
                  <c:v>3.0000999999999993E-2</c:v>
                </c:pt>
                <c:pt idx="13">
                  <c:v>3.5000000000013028E-2</c:v>
                </c:pt>
                <c:pt idx="14">
                  <c:v>3.7500000000013002E-2</c:v>
                </c:pt>
                <c:pt idx="15">
                  <c:v>3.9999999993219806E-2</c:v>
                </c:pt>
                <c:pt idx="16">
                  <c:v>4.2499999960335141E-2</c:v>
                </c:pt>
                <c:pt idx="17">
                  <c:v>4.4999999963534522E-2</c:v>
                </c:pt>
                <c:pt idx="18">
                  <c:v>4.7499999966021202E-2</c:v>
                </c:pt>
                <c:pt idx="19">
                  <c:v>4.9999999978287739E-2</c:v>
                </c:pt>
                <c:pt idx="20">
                  <c:v>5.2499999978287727E-2</c:v>
                </c:pt>
                <c:pt idx="21">
                  <c:v>5.4999999978287716E-2</c:v>
                </c:pt>
                <c:pt idx="22">
                  <c:v>5.7499999983485067E-2</c:v>
                </c:pt>
                <c:pt idx="23">
                  <c:v>6.0000000651403596E-2</c:v>
                </c:pt>
                <c:pt idx="24">
                  <c:v>6.249999989552902E-2</c:v>
                </c:pt>
                <c:pt idx="25">
                  <c:v>6.4999999935141134E-2</c:v>
                </c:pt>
                <c:pt idx="26">
                  <c:v>6.7499999925530421E-2</c:v>
                </c:pt>
                <c:pt idx="27">
                  <c:v>6.9999999935141069E-2</c:v>
                </c:pt>
                <c:pt idx="28">
                  <c:v>7.4999999925346783E-2</c:v>
                </c:pt>
                <c:pt idx="29">
                  <c:v>7.7499999935141062E-2</c:v>
                </c:pt>
                <c:pt idx="30">
                  <c:v>7.9999999925219029E-2</c:v>
                </c:pt>
                <c:pt idx="31">
                  <c:v>8.2499999925153347E-2</c:v>
                </c:pt>
                <c:pt idx="32">
                  <c:v>8.499999992508675E-2</c:v>
                </c:pt>
                <c:pt idx="33">
                  <c:v>8.7499999925018751E-2</c:v>
                </c:pt>
                <c:pt idx="34">
                  <c:v>8.9999999935141031E-2</c:v>
                </c:pt>
                <c:pt idx="35">
                  <c:v>9.2499999885511164E-2</c:v>
                </c:pt>
                <c:pt idx="36">
                  <c:v>9.4999999844663105E-2</c:v>
                </c:pt>
                <c:pt idx="37">
                  <c:v>9.7500000033229436E-2</c:v>
                </c:pt>
                <c:pt idx="38">
                  <c:v>0.10000000001183516</c:v>
                </c:pt>
                <c:pt idx="39">
                  <c:v>0.10249999996556788</c:v>
                </c:pt>
                <c:pt idx="40">
                  <c:v>0.10500000001254089</c:v>
                </c:pt>
                <c:pt idx="41">
                  <c:v>0.10750000002015173</c:v>
                </c:pt>
                <c:pt idx="42">
                  <c:v>0.11000000001487906</c:v>
                </c:pt>
                <c:pt idx="43">
                  <c:v>0.11250000001627147</c:v>
                </c:pt>
                <c:pt idx="44">
                  <c:v>0.1150000000140099</c:v>
                </c:pt>
                <c:pt idx="45">
                  <c:v>0.1175000000157555</c:v>
                </c:pt>
                <c:pt idx="46">
                  <c:v>0.12000000001424718</c:v>
                </c:pt>
                <c:pt idx="47">
                  <c:v>0.12250000001155645</c:v>
                </c:pt>
                <c:pt idx="48">
                  <c:v>0.1250000000134304</c:v>
                </c:pt>
                <c:pt idx="49">
                  <c:v>0.12750000002058931</c:v>
                </c:pt>
                <c:pt idx="50">
                  <c:v>0.13000000001145687</c:v>
                </c:pt>
                <c:pt idx="51">
                  <c:v>0.13250000000525433</c:v>
                </c:pt>
                <c:pt idx="52">
                  <c:v>0.13500000000573531</c:v>
                </c:pt>
                <c:pt idx="53">
                  <c:v>0.13750000000324572</c:v>
                </c:pt>
                <c:pt idx="54">
                  <c:v>0.14000000000781584</c:v>
                </c:pt>
                <c:pt idx="55">
                  <c:v>0.14250000000863111</c:v>
                </c:pt>
                <c:pt idx="56">
                  <c:v>0.14500000000916161</c:v>
                </c:pt>
                <c:pt idx="57">
                  <c:v>0.14750000000949104</c:v>
                </c:pt>
                <c:pt idx="58">
                  <c:v>0.15000000000969629</c:v>
                </c:pt>
                <c:pt idx="59">
                  <c:v>0.1525000000098207</c:v>
                </c:pt>
                <c:pt idx="60">
                  <c:v>0.15500000000989567</c:v>
                </c:pt>
                <c:pt idx="61">
                  <c:v>0.15750000000994066</c:v>
                </c:pt>
                <c:pt idx="62">
                  <c:v>0.16000000001503134</c:v>
                </c:pt>
                <c:pt idx="63">
                  <c:v>0.16250096023705418</c:v>
                </c:pt>
                <c:pt idx="64">
                  <c:v>0.16500000001051757</c:v>
                </c:pt>
                <c:pt idx="65">
                  <c:v>0.16750000001052151</c:v>
                </c:pt>
                <c:pt idx="66">
                  <c:v>0.17000000001052151</c:v>
                </c:pt>
                <c:pt idx="67">
                  <c:v>0.17250000001052154</c:v>
                </c:pt>
                <c:pt idx="68">
                  <c:v>0.17500000001052149</c:v>
                </c:pt>
                <c:pt idx="69">
                  <c:v>0.17750000001052155</c:v>
                </c:pt>
                <c:pt idx="70">
                  <c:v>0.18000000000442765</c:v>
                </c:pt>
                <c:pt idx="71">
                  <c:v>0.1825000000105215</c:v>
                </c:pt>
                <c:pt idx="72">
                  <c:v>0.1850000000105215</c:v>
                </c:pt>
                <c:pt idx="73">
                  <c:v>0.18750000000442762</c:v>
                </c:pt>
                <c:pt idx="74">
                  <c:v>0.19000099999999998</c:v>
                </c:pt>
                <c:pt idx="75">
                  <c:v>0.19250000000004872</c:v>
                </c:pt>
                <c:pt idx="76">
                  <c:v>0.19289781930486952</c:v>
                </c:pt>
              </c:numCache>
            </c:numRef>
          </c:cat>
          <c:val>
            <c:numRef>
              <c:f>'Optimisation Entropie &gt;'!$M$39:$M$115</c:f>
              <c:numCache>
                <c:formatCode>0.00%</c:formatCode>
                <c:ptCount val="77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6.0308735657672516E-2</c:v>
                </c:pt>
                <c:pt idx="25">
                  <c:v>7.1996687357550312E-2</c:v>
                </c:pt>
                <c:pt idx="26">
                  <c:v>8.3684443284867668E-2</c:v>
                </c:pt>
                <c:pt idx="27">
                  <c:v>9.5372165842589035E-2</c:v>
                </c:pt>
                <c:pt idx="28">
                  <c:v>0.11874761220371863</c:v>
                </c:pt>
                <c:pt idx="29">
                  <c:v>0.13043533738540042</c:v>
                </c:pt>
                <c:pt idx="30">
                  <c:v>0.14212305834257</c:v>
                </c:pt>
                <c:pt idx="31">
                  <c:v>0.15381079096026484</c:v>
                </c:pt>
                <c:pt idx="32">
                  <c:v>0.16549850662256582</c:v>
                </c:pt>
                <c:pt idx="33">
                  <c:v>0.17718622690974903</c:v>
                </c:pt>
                <c:pt idx="34">
                  <c:v>0.18887395224587419</c:v>
                </c:pt>
                <c:pt idx="35">
                  <c:v>0.21821374553316894</c:v>
                </c:pt>
                <c:pt idx="36">
                  <c:v>0.22983806557386877</c:v>
                </c:pt>
                <c:pt idx="37">
                  <c:v>0.22791222858983848</c:v>
                </c:pt>
                <c:pt idx="38">
                  <c:v>0.22197083797563688</c:v>
                </c:pt>
                <c:pt idx="39">
                  <c:v>0.21508691900839505</c:v>
                </c:pt>
                <c:pt idx="40">
                  <c:v>0.20855032539263602</c:v>
                </c:pt>
                <c:pt idx="41">
                  <c:v>0.20272256595231172</c:v>
                </c:pt>
                <c:pt idx="42">
                  <c:v>0.19545637832255613</c:v>
                </c:pt>
                <c:pt idx="43">
                  <c:v>0.18989038805018699</c:v>
                </c:pt>
                <c:pt idx="44">
                  <c:v>0.18259425320141029</c:v>
                </c:pt>
                <c:pt idx="45">
                  <c:v>0.17705820330434816</c:v>
                </c:pt>
                <c:pt idx="46">
                  <c:v>0.1697504161671729</c:v>
                </c:pt>
                <c:pt idx="47">
                  <c:v>0.16278410782320907</c:v>
                </c:pt>
                <c:pt idx="48">
                  <c:v>0.15780989957260408</c:v>
                </c:pt>
                <c:pt idx="49">
                  <c:v>0.15139382771702634</c:v>
                </c:pt>
                <c:pt idx="50">
                  <c:v>0.14407144621200624</c:v>
                </c:pt>
                <c:pt idx="51">
                  <c:v>0.13681290769519408</c:v>
                </c:pt>
                <c:pt idx="52">
                  <c:v>0.12926965211868888</c:v>
                </c:pt>
                <c:pt idx="53">
                  <c:v>0.12151859383691681</c:v>
                </c:pt>
                <c:pt idx="54">
                  <c:v>0.11362219151147976</c:v>
                </c:pt>
                <c:pt idx="55">
                  <c:v>0.1056195110366987</c:v>
                </c:pt>
                <c:pt idx="56">
                  <c:v>9.7552776580224834E-2</c:v>
                </c:pt>
                <c:pt idx="57">
                  <c:v>8.9446085234337308E-2</c:v>
                </c:pt>
                <c:pt idx="58">
                  <c:v>8.1314960419150442E-2</c:v>
                </c:pt>
                <c:pt idx="59">
                  <c:v>7.3169070133612638E-2</c:v>
                </c:pt>
                <c:pt idx="60">
                  <c:v>6.5014318461224171E-2</c:v>
                </c:pt>
                <c:pt idx="61">
                  <c:v>5.6854261455275716E-2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466-4748-90F5-0945DC8DC0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197408"/>
        <c:axId val="684200688"/>
      </c:areaChart>
      <c:catAx>
        <c:axId val="684197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84200688"/>
        <c:crosses val="autoZero"/>
        <c:auto val="1"/>
        <c:lblAlgn val="ctr"/>
        <c:lblOffset val="100"/>
        <c:noMultiLvlLbl val="0"/>
      </c:catAx>
      <c:valAx>
        <c:axId val="68420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84197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'Optimisation Entropie &lt;'!$D$129:$M$129</c:f>
              <c:numCache>
                <c:formatCode>0.00%</c:formatCode>
                <c:ptCount val="10"/>
                <c:pt idx="0">
                  <c:v>0.16518189266365246</c:v>
                </c:pt>
                <c:pt idx="1">
                  <c:v>0.14077672572851804</c:v>
                </c:pt>
                <c:pt idx="2">
                  <c:v>2.3099813844524687E-2</c:v>
                </c:pt>
                <c:pt idx="3">
                  <c:v>0.10878071267201213</c:v>
                </c:pt>
                <c:pt idx="4">
                  <c:v>3.2867759864477048E-3</c:v>
                </c:pt>
                <c:pt idx="5">
                  <c:v>7.3006259816374985E-3</c:v>
                </c:pt>
                <c:pt idx="6">
                  <c:v>0.19732669352411628</c:v>
                </c:pt>
                <c:pt idx="7">
                  <c:v>7.6563093403171439E-2</c:v>
                </c:pt>
                <c:pt idx="8">
                  <c:v>6.6533735530862378E-2</c:v>
                </c:pt>
                <c:pt idx="9">
                  <c:v>0.21114993066505744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3A-400B-8310-9A4235B1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5051736"/>
        <c:axId val="395051408"/>
      </c:barChart>
      <c:catAx>
        <c:axId val="3950517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051408"/>
        <c:crosses val="autoZero"/>
        <c:auto val="1"/>
        <c:lblAlgn val="ctr"/>
        <c:lblOffset val="100"/>
        <c:noMultiLvlLbl val="0"/>
      </c:catAx>
      <c:valAx>
        <c:axId val="39505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051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Evolution allocation selon une méthode d'entropie sur les poids ( &lt;25%)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'Optimisation Entropie &lt;'!$D$36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&lt;'!$D$37:$D$127</c:f>
              <c:numCache>
                <c:formatCode>0.00%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1.1323515883940075E-3</c:v>
                </c:pt>
                <c:pt idx="9">
                  <c:v>8.9657622556274866E-3</c:v>
                </c:pt>
                <c:pt idx="10">
                  <c:v>1.6799172968199164E-2</c:v>
                </c:pt>
                <c:pt idx="11">
                  <c:v>2.3193450383101867E-2</c:v>
                </c:pt>
                <c:pt idx="12">
                  <c:v>2.8695406272008919E-2</c:v>
                </c:pt>
                <c:pt idx="13">
                  <c:v>3.3850626491670463E-2</c:v>
                </c:pt>
                <c:pt idx="14">
                  <c:v>3.9329163367377719E-2</c:v>
                </c:pt>
                <c:pt idx="15">
                  <c:v>4.4479566329116607E-2</c:v>
                </c:pt>
                <c:pt idx="16">
                  <c:v>4.9956677163467335E-2</c:v>
                </c:pt>
                <c:pt idx="17">
                  <c:v>5.5108551674062381E-2</c:v>
                </c:pt>
                <c:pt idx="18">
                  <c:v>6.0581795568800251E-2</c:v>
                </c:pt>
                <c:pt idx="19">
                  <c:v>6.5737558602222343E-2</c:v>
                </c:pt>
                <c:pt idx="20">
                  <c:v>7.1210995856533579E-2</c:v>
                </c:pt>
                <c:pt idx="21">
                  <c:v>7.6366539949433071E-2</c:v>
                </c:pt>
                <c:pt idx="22">
                  <c:v>8.1835489784749235E-2</c:v>
                </c:pt>
                <c:pt idx="23">
                  <c:v>8.6997627146399956E-2</c:v>
                </c:pt>
                <c:pt idx="24">
                  <c:v>9.2461651356637323E-2</c:v>
                </c:pt>
                <c:pt idx="25">
                  <c:v>9.7626594602434003E-2</c:v>
                </c:pt>
                <c:pt idx="26">
                  <c:v>0.10308725203642109</c:v>
                </c:pt>
                <c:pt idx="27">
                  <c:v>0.10825347606838343</c:v>
                </c:pt>
                <c:pt idx="28">
                  <c:v>0.1137120753075956</c:v>
                </c:pt>
                <c:pt idx="29">
                  <c:v>0.11888244379623793</c:v>
                </c:pt>
                <c:pt idx="30">
                  <c:v>0.12433566344404393</c:v>
                </c:pt>
                <c:pt idx="31">
                  <c:v>0.12951512977357213</c:v>
                </c:pt>
                <c:pt idx="32">
                  <c:v>0.13451466424451197</c:v>
                </c:pt>
                <c:pt idx="33">
                  <c:v>0.13915951643574698</c:v>
                </c:pt>
                <c:pt idx="34">
                  <c:v>0.1438043685962197</c:v>
                </c:pt>
                <c:pt idx="35">
                  <c:v>0.14844922075670006</c:v>
                </c:pt>
                <c:pt idx="36">
                  <c:v>0.15309407317408272</c:v>
                </c:pt>
                <c:pt idx="37">
                  <c:v>0.15773892507766041</c:v>
                </c:pt>
                <c:pt idx="38">
                  <c:v>0.15773892507766041</c:v>
                </c:pt>
                <c:pt idx="39">
                  <c:v>0.16619464613804927</c:v>
                </c:pt>
                <c:pt idx="40">
                  <c:v>0.1691407492162593</c:v>
                </c:pt>
                <c:pt idx="41">
                  <c:v>0.17375145505839676</c:v>
                </c:pt>
                <c:pt idx="42">
                  <c:v>0.17846467123225424</c:v>
                </c:pt>
                <c:pt idx="43">
                  <c:v>0.18312543694308425</c:v>
                </c:pt>
                <c:pt idx="44">
                  <c:v>0.18948363263371434</c:v>
                </c:pt>
                <c:pt idx="45">
                  <c:v>0.19764088505646937</c:v>
                </c:pt>
                <c:pt idx="46">
                  <c:v>0.20579817896568142</c:v>
                </c:pt>
                <c:pt idx="47">
                  <c:v>0.2139554197710227</c:v>
                </c:pt>
                <c:pt idx="48">
                  <c:v>0.22210946097759868</c:v>
                </c:pt>
                <c:pt idx="49">
                  <c:v>0.23026673118999766</c:v>
                </c:pt>
                <c:pt idx="50">
                  <c:v>0.23842398766472778</c:v>
                </c:pt>
                <c:pt idx="51">
                  <c:v>0.24658126239604872</c:v>
                </c:pt>
                <c:pt idx="52">
                  <c:v>0.25000099999999997</c:v>
                </c:pt>
                <c:pt idx="53">
                  <c:v>0.25</c:v>
                </c:pt>
                <c:pt idx="54">
                  <c:v>0.25</c:v>
                </c:pt>
                <c:pt idx="55">
                  <c:v>0.25</c:v>
                </c:pt>
                <c:pt idx="56">
                  <c:v>0.25</c:v>
                </c:pt>
                <c:pt idx="57">
                  <c:v>0.25</c:v>
                </c:pt>
                <c:pt idx="58">
                  <c:v>0.25</c:v>
                </c:pt>
                <c:pt idx="59">
                  <c:v>0.25</c:v>
                </c:pt>
                <c:pt idx="60">
                  <c:v>0.25</c:v>
                </c:pt>
                <c:pt idx="61">
                  <c:v>0.25</c:v>
                </c:pt>
                <c:pt idx="62">
                  <c:v>0.25</c:v>
                </c:pt>
                <c:pt idx="63">
                  <c:v>0.25</c:v>
                </c:pt>
                <c:pt idx="64">
                  <c:v>0.25</c:v>
                </c:pt>
                <c:pt idx="65">
                  <c:v>0.25</c:v>
                </c:pt>
                <c:pt idx="66">
                  <c:v>0.25</c:v>
                </c:pt>
                <c:pt idx="67">
                  <c:v>0.25</c:v>
                </c:pt>
                <c:pt idx="68">
                  <c:v>0.25</c:v>
                </c:pt>
                <c:pt idx="69">
                  <c:v>0.25</c:v>
                </c:pt>
                <c:pt idx="70">
                  <c:v>0.25</c:v>
                </c:pt>
                <c:pt idx="71">
                  <c:v>0.25</c:v>
                </c:pt>
                <c:pt idx="72">
                  <c:v>0.25</c:v>
                </c:pt>
                <c:pt idx="73">
                  <c:v>0.25</c:v>
                </c:pt>
                <c:pt idx="74">
                  <c:v>0.25</c:v>
                </c:pt>
                <c:pt idx="75">
                  <c:v>0.25</c:v>
                </c:pt>
                <c:pt idx="76">
                  <c:v>0.25</c:v>
                </c:pt>
                <c:pt idx="77">
                  <c:v>0.25</c:v>
                </c:pt>
                <c:pt idx="78">
                  <c:v>0.25</c:v>
                </c:pt>
                <c:pt idx="79">
                  <c:v>0.25</c:v>
                </c:pt>
                <c:pt idx="80">
                  <c:v>0.25</c:v>
                </c:pt>
                <c:pt idx="81">
                  <c:v>0.25</c:v>
                </c:pt>
                <c:pt idx="82">
                  <c:v>0.25</c:v>
                </c:pt>
                <c:pt idx="83">
                  <c:v>0.25</c:v>
                </c:pt>
                <c:pt idx="84">
                  <c:v>0.25</c:v>
                </c:pt>
                <c:pt idx="85">
                  <c:v>0.25</c:v>
                </c:pt>
                <c:pt idx="86">
                  <c:v>0.25</c:v>
                </c:pt>
                <c:pt idx="87">
                  <c:v>0.25</c:v>
                </c:pt>
                <c:pt idx="88">
                  <c:v>0.25</c:v>
                </c:pt>
                <c:pt idx="89">
                  <c:v>0.25</c:v>
                </c:pt>
                <c:pt idx="9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9-4B9B-9AC8-640D32D08B75}"/>
            </c:ext>
          </c:extLst>
        </c:ser>
        <c:ser>
          <c:idx val="1"/>
          <c:order val="1"/>
          <c:tx>
            <c:strRef>
              <c:f>'Optimisation Entropie &lt;'!$E$36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&lt;'!$E$37:$E$127</c:f>
              <c:numCache>
                <c:formatCode>0.00%</c:formatCode>
                <c:ptCount val="9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0.25000099999999997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>
                  <c:v>0.25</c:v>
                </c:pt>
                <c:pt idx="29">
                  <c:v>0.25</c:v>
                </c:pt>
                <c:pt idx="30">
                  <c:v>0.25</c:v>
                </c:pt>
                <c:pt idx="31">
                  <c:v>0.25</c:v>
                </c:pt>
                <c:pt idx="32">
                  <c:v>0.25</c:v>
                </c:pt>
                <c:pt idx="33">
                  <c:v>0.25</c:v>
                </c:pt>
                <c:pt idx="34">
                  <c:v>0.25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0.25</c:v>
                </c:pt>
                <c:pt idx="39">
                  <c:v>0.25</c:v>
                </c:pt>
                <c:pt idx="40">
                  <c:v>0.25</c:v>
                </c:pt>
                <c:pt idx="41">
                  <c:v>0.24642691633620781</c:v>
                </c:pt>
                <c:pt idx="42">
                  <c:v>0.24272913053668266</c:v>
                </c:pt>
                <c:pt idx="43">
                  <c:v>0.23909272285731337</c:v>
                </c:pt>
                <c:pt idx="44">
                  <c:v>0.22915730905266798</c:v>
                </c:pt>
                <c:pt idx="45">
                  <c:v>0.21326289276360194</c:v>
                </c:pt>
                <c:pt idx="46">
                  <c:v>0.19736847258580986</c:v>
                </c:pt>
                <c:pt idx="47">
                  <c:v>0.18147405629566429</c:v>
                </c:pt>
                <c:pt idx="48">
                  <c:v>0.165585993351307</c:v>
                </c:pt>
                <c:pt idx="49">
                  <c:v>0.14969157500251998</c:v>
                </c:pt>
                <c:pt idx="50">
                  <c:v>0.13379715742399842</c:v>
                </c:pt>
                <c:pt idx="51">
                  <c:v>0.11790274469304741</c:v>
                </c:pt>
                <c:pt idx="52">
                  <c:v>0.10330996318497579</c:v>
                </c:pt>
                <c:pt idx="53">
                  <c:v>8.9657039482009288E-2</c:v>
                </c:pt>
                <c:pt idx="54">
                  <c:v>7.600384096735846E-2</c:v>
                </c:pt>
                <c:pt idx="55">
                  <c:v>6.2350642275054095E-2</c:v>
                </c:pt>
                <c:pt idx="56">
                  <c:v>4.8697443938096642E-2</c:v>
                </c:pt>
                <c:pt idx="57">
                  <c:v>3.5044245423463648E-2</c:v>
                </c:pt>
                <c:pt idx="58">
                  <c:v>2.1391046731158461E-2</c:v>
                </c:pt>
                <c:pt idx="59">
                  <c:v>7.7378483942014548E-3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D9-4B9B-9AC8-640D32D08B75}"/>
            </c:ext>
          </c:extLst>
        </c:ser>
        <c:ser>
          <c:idx val="2"/>
          <c:order val="2"/>
          <c:tx>
            <c:strRef>
              <c:f>'Optimisation Entropie &lt;'!$F$36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&lt;'!$F$37:$F$127</c:f>
              <c:numCache>
                <c:formatCode>0.00%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4.2748937699045407E-4</c:v>
                </c:pt>
                <c:pt idx="61">
                  <c:v>1.4012052082748811E-3</c:v>
                </c:pt>
                <c:pt idx="62">
                  <c:v>2.2766202928715907E-3</c:v>
                </c:pt>
                <c:pt idx="63">
                  <c:v>3.1397719732463246E-3</c:v>
                </c:pt>
                <c:pt idx="64">
                  <c:v>4.0194150397289356E-3</c:v>
                </c:pt>
                <c:pt idx="65">
                  <c:v>4.8786885274313243E-3</c:v>
                </c:pt>
                <c:pt idx="66">
                  <c:v>5.7254675592304568E-3</c:v>
                </c:pt>
                <c:pt idx="67">
                  <c:v>6.6281673366707814E-3</c:v>
                </c:pt>
                <c:pt idx="68">
                  <c:v>7.4865392348459963E-3</c:v>
                </c:pt>
                <c:pt idx="69">
                  <c:v>8.3571452428598172E-3</c:v>
                </c:pt>
                <c:pt idx="70">
                  <c:v>9.2235745019557565E-3</c:v>
                </c:pt>
                <c:pt idx="71">
                  <c:v>1.0094043994119967E-2</c:v>
                </c:pt>
                <c:pt idx="72">
                  <c:v>1.1501562132361996E-2</c:v>
                </c:pt>
                <c:pt idx="73">
                  <c:v>1.3901705123780644E-2</c:v>
                </c:pt>
                <c:pt idx="74">
                  <c:v>1.6302796222427286E-2</c:v>
                </c:pt>
                <c:pt idx="75">
                  <c:v>1.8701967657833989E-2</c:v>
                </c:pt>
                <c:pt idx="76">
                  <c:v>2.1102101662752053E-2</c:v>
                </c:pt>
                <c:pt idx="77">
                  <c:v>2.7666064542133845E-2</c:v>
                </c:pt>
                <c:pt idx="78">
                  <c:v>4.0193315411428295E-2</c:v>
                </c:pt>
                <c:pt idx="79">
                  <c:v>5.8329592670230579E-2</c:v>
                </c:pt>
                <c:pt idx="80">
                  <c:v>7.645861434190819E-2</c:v>
                </c:pt>
                <c:pt idx="81">
                  <c:v>9.4594890524368258E-2</c:v>
                </c:pt>
                <c:pt idx="82">
                  <c:v>0.11273842121761113</c:v>
                </c:pt>
                <c:pt idx="83">
                  <c:v>0.13086744288928856</c:v>
                </c:pt>
                <c:pt idx="84">
                  <c:v>0.14900371907174889</c:v>
                </c:pt>
                <c:pt idx="85">
                  <c:v>0.16713999525420883</c:v>
                </c:pt>
                <c:pt idx="86">
                  <c:v>0.18527627143666908</c:v>
                </c:pt>
                <c:pt idx="87">
                  <c:v>0.20341254761912939</c:v>
                </c:pt>
                <c:pt idx="88">
                  <c:v>0.22154882380158969</c:v>
                </c:pt>
                <c:pt idx="89">
                  <c:v>0.23968509998404994</c:v>
                </c:pt>
                <c:pt idx="90">
                  <c:v>0.24999999999999994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D9-4B9B-9AC8-640D32D08B75}"/>
            </c:ext>
          </c:extLst>
        </c:ser>
        <c:ser>
          <c:idx val="3"/>
          <c:order val="3"/>
          <c:tx>
            <c:strRef>
              <c:f>'Optimisation Entropie &lt;'!$G$36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&lt;'!$G$37:$G$127</c:f>
              <c:numCache>
                <c:formatCode>0.00%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1.1568643311311538E-3</c:v>
                </c:pt>
                <c:pt idx="12">
                  <c:v>3.2333472628380587E-3</c:v>
                </c:pt>
                <c:pt idx="13">
                  <c:v>5.1888226398668766E-3</c:v>
                </c:pt>
                <c:pt idx="14">
                  <c:v>7.2867526742399977E-3</c:v>
                </c:pt>
                <c:pt idx="15">
                  <c:v>9.2423954803954479E-3</c:v>
                </c:pt>
                <c:pt idx="16">
                  <c:v>1.1339759975983847E-2</c:v>
                </c:pt>
                <c:pt idx="17">
                  <c:v>1.3295942404588529E-2</c:v>
                </c:pt>
                <c:pt idx="18">
                  <c:v>1.5391851608848522E-2</c:v>
                </c:pt>
                <c:pt idx="19">
                  <c:v>1.7349477028443912E-2</c:v>
                </c:pt>
                <c:pt idx="20">
                  <c:v>1.9445511364046018E-2</c:v>
                </c:pt>
                <c:pt idx="21">
                  <c:v>2.1403031129715307E-2</c:v>
                </c:pt>
                <c:pt idx="22">
                  <c:v>2.3497372943939061E-2</c:v>
                </c:pt>
                <c:pt idx="23">
                  <c:v>2.5457397505710511E-2</c:v>
                </c:pt>
                <c:pt idx="24">
                  <c:v>2.7549874191292376E-2</c:v>
                </c:pt>
                <c:pt idx="25">
                  <c:v>2.9510954634988595E-2</c:v>
                </c:pt>
                <c:pt idx="26">
                  <c:v>3.1602177091257691E-2</c:v>
                </c:pt>
                <c:pt idx="27">
                  <c:v>3.3563678330591387E-2</c:v>
                </c:pt>
                <c:pt idx="28">
                  <c:v>3.5654195225295546E-2</c:v>
                </c:pt>
                <c:pt idx="29">
                  <c:v>3.761723530892707E-2</c:v>
                </c:pt>
                <c:pt idx="30">
                  <c:v>3.9705756712912765E-2</c:v>
                </c:pt>
                <c:pt idx="31">
                  <c:v>4.167032816771607E-2</c:v>
                </c:pt>
                <c:pt idx="32">
                  <c:v>4.3698640208687446E-2</c:v>
                </c:pt>
                <c:pt idx="33">
                  <c:v>4.5727757828927684E-2</c:v>
                </c:pt>
                <c:pt idx="34">
                  <c:v>4.7756875435728402E-2</c:v>
                </c:pt>
                <c:pt idx="35">
                  <c:v>4.9785993042522937E-2</c:v>
                </c:pt>
                <c:pt idx="36">
                  <c:v>5.1815110761552353E-2</c:v>
                </c:pt>
                <c:pt idx="37">
                  <c:v>5.3844228256112424E-2</c:v>
                </c:pt>
                <c:pt idx="38">
                  <c:v>5.3844228256112424E-2</c:v>
                </c:pt>
                <c:pt idx="39">
                  <c:v>5.7902453217486279E-2</c:v>
                </c:pt>
                <c:pt idx="40">
                  <c:v>5.9611456321471593E-2</c:v>
                </c:pt>
                <c:pt idx="41">
                  <c:v>6.1345407364068773E-2</c:v>
                </c:pt>
                <c:pt idx="42">
                  <c:v>6.3067100826065384E-2</c:v>
                </c:pt>
                <c:pt idx="43">
                  <c:v>6.479234398573358E-2</c:v>
                </c:pt>
                <c:pt idx="44">
                  <c:v>6.752839484233171E-2</c:v>
                </c:pt>
                <c:pt idx="45">
                  <c:v>7.1131563466257056E-2</c:v>
                </c:pt>
                <c:pt idx="46">
                  <c:v>7.4734728616777407E-2</c:v>
                </c:pt>
                <c:pt idx="47">
                  <c:v>7.833789617585539E-2</c:v>
                </c:pt>
                <c:pt idx="48">
                  <c:v>8.1939619997407287E-2</c:v>
                </c:pt>
                <c:pt idx="49">
                  <c:v>8.5542786399472368E-2</c:v>
                </c:pt>
                <c:pt idx="50">
                  <c:v>8.9145952982498292E-2</c:v>
                </c:pt>
                <c:pt idx="51">
                  <c:v>9.2749130505340852E-2</c:v>
                </c:pt>
                <c:pt idx="52">
                  <c:v>9.8360980073843765E-2</c:v>
                </c:pt>
                <c:pt idx="53">
                  <c:v>0.10542321925730197</c:v>
                </c:pt>
                <c:pt idx="54">
                  <c:v>0.11248503447625534</c:v>
                </c:pt>
                <c:pt idx="55">
                  <c:v>0.11954684936140536</c:v>
                </c:pt>
                <c:pt idx="56">
                  <c:v>0.12660866491414785</c:v>
                </c:pt>
                <c:pt idx="57">
                  <c:v>0.13367048013309038</c:v>
                </c:pt>
                <c:pt idx="58">
                  <c:v>0.14073229501823886</c:v>
                </c:pt>
                <c:pt idx="59">
                  <c:v>0.14779411057098263</c:v>
                </c:pt>
                <c:pt idx="60">
                  <c:v>0.15793014308337919</c:v>
                </c:pt>
                <c:pt idx="61">
                  <c:v>0.16636080050722254</c:v>
                </c:pt>
                <c:pt idx="62">
                  <c:v>0.17422831062937388</c:v>
                </c:pt>
                <c:pt idx="63">
                  <c:v>0.18207005385902819</c:v>
                </c:pt>
                <c:pt idx="64">
                  <c:v>0.18993678407090303</c:v>
                </c:pt>
                <c:pt idx="65">
                  <c:v>0.19778244814372101</c:v>
                </c:pt>
                <c:pt idx="66">
                  <c:v>0.20568627472491155</c:v>
                </c:pt>
                <c:pt idx="67">
                  <c:v>0.21338618375443347</c:v>
                </c:pt>
                <c:pt idx="68">
                  <c:v>0.2213463291013574</c:v>
                </c:pt>
                <c:pt idx="69">
                  <c:v>0.22922230255603929</c:v>
                </c:pt>
                <c:pt idx="70">
                  <c:v>0.23710212890536916</c:v>
                </c:pt>
                <c:pt idx="71">
                  <c:v>0.24490706550895833</c:v>
                </c:pt>
                <c:pt idx="72">
                  <c:v>0.25</c:v>
                </c:pt>
                <c:pt idx="73">
                  <c:v>0.25</c:v>
                </c:pt>
                <c:pt idx="74">
                  <c:v>0.25</c:v>
                </c:pt>
                <c:pt idx="75">
                  <c:v>0.25</c:v>
                </c:pt>
                <c:pt idx="76">
                  <c:v>0.25</c:v>
                </c:pt>
                <c:pt idx="77">
                  <c:v>0.25</c:v>
                </c:pt>
                <c:pt idx="78">
                  <c:v>0.25</c:v>
                </c:pt>
                <c:pt idx="79">
                  <c:v>0.25</c:v>
                </c:pt>
                <c:pt idx="80">
                  <c:v>0.25</c:v>
                </c:pt>
                <c:pt idx="81">
                  <c:v>0.25</c:v>
                </c:pt>
                <c:pt idx="82">
                  <c:v>0.25</c:v>
                </c:pt>
                <c:pt idx="83">
                  <c:v>0.25</c:v>
                </c:pt>
                <c:pt idx="84">
                  <c:v>0.25</c:v>
                </c:pt>
                <c:pt idx="85">
                  <c:v>0.25</c:v>
                </c:pt>
                <c:pt idx="86">
                  <c:v>0.25</c:v>
                </c:pt>
                <c:pt idx="87">
                  <c:v>0.25</c:v>
                </c:pt>
                <c:pt idx="88">
                  <c:v>0.25</c:v>
                </c:pt>
                <c:pt idx="89">
                  <c:v>0.25</c:v>
                </c:pt>
                <c:pt idx="9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D9-4B9B-9AC8-640D32D08B75}"/>
            </c:ext>
          </c:extLst>
        </c:ser>
        <c:ser>
          <c:idx val="4"/>
          <c:order val="4"/>
          <c:tx>
            <c:strRef>
              <c:f>'Optimisation Entropie &lt;'!$H$36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&lt;'!$H$37:$H$127</c:f>
              <c:numCache>
                <c:formatCode>0.00%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1.335174665030361E-7</c:v>
                </c:pt>
                <c:pt idx="6">
                  <c:v>3.7301043840823715E-3</c:v>
                </c:pt>
                <c:pt idx="7">
                  <c:v>1.4310315621139194E-2</c:v>
                </c:pt>
                <c:pt idx="8">
                  <c:v>2.3209237725379011E-2</c:v>
                </c:pt>
                <c:pt idx="9">
                  <c:v>2.2212885271381825E-2</c:v>
                </c:pt>
                <c:pt idx="10">
                  <c:v>2.1216532811588661E-2</c:v>
                </c:pt>
                <c:pt idx="11">
                  <c:v>2.0232911430848929E-2</c:v>
                </c:pt>
                <c:pt idx="12">
                  <c:v>1.8875779792000967E-2</c:v>
                </c:pt>
                <c:pt idx="13">
                  <c:v>1.8256606301255272E-2</c:v>
                </c:pt>
                <c:pt idx="14">
                  <c:v>1.690327547074728E-2</c:v>
                </c:pt>
                <c:pt idx="15">
                  <c:v>1.6286681681713301E-2</c:v>
                </c:pt>
                <c:pt idx="16">
                  <c:v>1.4936492717061213E-2</c:v>
                </c:pt>
                <c:pt idx="17">
                  <c:v>1.4316737271383531E-2</c:v>
                </c:pt>
                <c:pt idx="18">
                  <c:v>1.2970694343269489E-2</c:v>
                </c:pt>
                <c:pt idx="19">
                  <c:v>1.2346783490713286E-2</c:v>
                </c:pt>
                <c:pt idx="20">
                  <c:v>1.1004456261977566E-2</c:v>
                </c:pt>
                <c:pt idx="21">
                  <c:v>1.0376833227040781E-2</c:v>
                </c:pt>
                <c:pt idx="22">
                  <c:v>9.0400015225604521E-3</c:v>
                </c:pt>
                <c:pt idx="23">
                  <c:v>8.4065128219645048E-3</c:v>
                </c:pt>
                <c:pt idx="24">
                  <c:v>7.0761427034025581E-3</c:v>
                </c:pt>
                <c:pt idx="25">
                  <c:v>6.4365761595396292E-3</c:v>
                </c:pt>
                <c:pt idx="26">
                  <c:v>5.1134755498956994E-3</c:v>
                </c:pt>
                <c:pt idx="27">
                  <c:v>4.4670162737904529E-3</c:v>
                </c:pt>
                <c:pt idx="28">
                  <c:v>3.1524781043016023E-3</c:v>
                </c:pt>
                <c:pt idx="29">
                  <c:v>2.4970794861272237E-3</c:v>
                </c:pt>
                <c:pt idx="30">
                  <c:v>1.1941411795314705E-3</c:v>
                </c:pt>
                <c:pt idx="31">
                  <c:v>5.2672964657835659E-4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D9-4B9B-9AC8-640D32D08B75}"/>
            </c:ext>
          </c:extLst>
        </c:ser>
        <c:ser>
          <c:idx val="5"/>
          <c:order val="5"/>
          <c:tx>
            <c:strRef>
              <c:f>'Optimisation Entropie &lt;'!$I$36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&lt;'!$I$37:$I$127</c:f>
              <c:numCache>
                <c:formatCode>0.00%</c:formatCode>
                <c:ptCount val="91"/>
                <c:pt idx="0">
                  <c:v>0.19867949489671305</c:v>
                </c:pt>
                <c:pt idx="1">
                  <c:v>0.16349819579688821</c:v>
                </c:pt>
                <c:pt idx="2">
                  <c:v>0.12831689709354571</c:v>
                </c:pt>
                <c:pt idx="3">
                  <c:v>9.3135598388306387E-2</c:v>
                </c:pt>
                <c:pt idx="4">
                  <c:v>5.7953798457203144E-2</c:v>
                </c:pt>
                <c:pt idx="5">
                  <c:v>2.2772979696355812E-2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BD9-4B9B-9AC8-640D32D08B75}"/>
            </c:ext>
          </c:extLst>
        </c:ser>
        <c:ser>
          <c:idx val="6"/>
          <c:order val="6"/>
          <c:tx>
            <c:strRef>
              <c:f>'Optimisation Entropie &lt;'!$J$36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&lt;'!$J$37:$J$127</c:f>
              <c:numCache>
                <c:formatCode>0.00%</c:formatCode>
                <c:ptCount val="9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>
                  <c:v>0.25</c:v>
                </c:pt>
                <c:pt idx="29">
                  <c:v>0.25</c:v>
                </c:pt>
                <c:pt idx="30">
                  <c:v>0.25</c:v>
                </c:pt>
                <c:pt idx="31">
                  <c:v>0.25</c:v>
                </c:pt>
                <c:pt idx="32">
                  <c:v>0.25</c:v>
                </c:pt>
                <c:pt idx="33">
                  <c:v>0.25</c:v>
                </c:pt>
                <c:pt idx="34">
                  <c:v>0.25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0.25</c:v>
                </c:pt>
                <c:pt idx="39">
                  <c:v>0.25</c:v>
                </c:pt>
                <c:pt idx="40">
                  <c:v>0.25</c:v>
                </c:pt>
                <c:pt idx="41">
                  <c:v>0.25</c:v>
                </c:pt>
                <c:pt idx="42">
                  <c:v>0.25</c:v>
                </c:pt>
                <c:pt idx="43">
                  <c:v>0.25</c:v>
                </c:pt>
                <c:pt idx="44">
                  <c:v>0.25</c:v>
                </c:pt>
                <c:pt idx="45">
                  <c:v>0.25</c:v>
                </c:pt>
                <c:pt idx="46">
                  <c:v>0.25</c:v>
                </c:pt>
                <c:pt idx="47">
                  <c:v>0.25</c:v>
                </c:pt>
                <c:pt idx="48">
                  <c:v>0.25</c:v>
                </c:pt>
                <c:pt idx="49">
                  <c:v>0.25</c:v>
                </c:pt>
                <c:pt idx="50">
                  <c:v>0.25</c:v>
                </c:pt>
                <c:pt idx="51">
                  <c:v>0.25</c:v>
                </c:pt>
                <c:pt idx="52">
                  <c:v>0.25</c:v>
                </c:pt>
                <c:pt idx="53">
                  <c:v>0.25</c:v>
                </c:pt>
                <c:pt idx="54">
                  <c:v>0.25</c:v>
                </c:pt>
                <c:pt idx="55">
                  <c:v>0.25</c:v>
                </c:pt>
                <c:pt idx="56">
                  <c:v>0.25</c:v>
                </c:pt>
                <c:pt idx="57">
                  <c:v>0.25</c:v>
                </c:pt>
                <c:pt idx="58">
                  <c:v>0.25</c:v>
                </c:pt>
                <c:pt idx="59">
                  <c:v>0.25</c:v>
                </c:pt>
                <c:pt idx="60">
                  <c:v>0.25</c:v>
                </c:pt>
                <c:pt idx="61">
                  <c:v>0.24795508410583592</c:v>
                </c:pt>
                <c:pt idx="62">
                  <c:v>0.2385264658319593</c:v>
                </c:pt>
                <c:pt idx="63">
                  <c:v>0.22750083101102025</c:v>
                </c:pt>
                <c:pt idx="64">
                  <c:v>0.21811601361351796</c:v>
                </c:pt>
                <c:pt idx="65">
                  <c:v>0.20704250730514109</c:v>
                </c:pt>
                <c:pt idx="66">
                  <c:v>0.19761594004375113</c:v>
                </c:pt>
                <c:pt idx="67">
                  <c:v>0.18781531363697146</c:v>
                </c:pt>
                <c:pt idx="68">
                  <c:v>0.17636110874098229</c:v>
                </c:pt>
                <c:pt idx="69">
                  <c:v>0.16679018601334963</c:v>
                </c:pt>
                <c:pt idx="70">
                  <c:v>0.15711063403887154</c:v>
                </c:pt>
                <c:pt idx="71">
                  <c:v>0.1456838409928938</c:v>
                </c:pt>
                <c:pt idx="72">
                  <c:v>0.13331715320461338</c:v>
                </c:pt>
                <c:pt idx="73">
                  <c:v>0.11700485294241147</c:v>
                </c:pt>
                <c:pt idx="74">
                  <c:v>0.10068601334472606</c:v>
                </c:pt>
                <c:pt idx="75">
                  <c:v>8.4380244553290518E-2</c:v>
                </c:pt>
                <c:pt idx="76">
                  <c:v>6.8067916618217345E-2</c:v>
                </c:pt>
                <c:pt idx="77">
                  <c:v>3.2755004697023887E-2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D9-4B9B-9AC8-640D32D08B75}"/>
            </c:ext>
          </c:extLst>
        </c:ser>
        <c:ser>
          <c:idx val="7"/>
          <c:order val="7"/>
          <c:tx>
            <c:strRef>
              <c:f>'Optimisation Entropie &lt;'!$K$36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&lt;'!$K$37:$K$127</c:f>
              <c:numCache>
                <c:formatCode>0.00%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8.1750388706612067E-4</c:v>
                </c:pt>
                <c:pt idx="40">
                  <c:v>2.8742530040197353E-3</c:v>
                </c:pt>
                <c:pt idx="41">
                  <c:v>5.3964635806009621E-3</c:v>
                </c:pt>
                <c:pt idx="42">
                  <c:v>7.9131366584433635E-3</c:v>
                </c:pt>
                <c:pt idx="43">
                  <c:v>1.0437463327604148E-2</c:v>
                </c:pt>
                <c:pt idx="44">
                  <c:v>1.3830663471286083E-2</c:v>
                </c:pt>
                <c:pt idx="45">
                  <c:v>1.7964658713671724E-2</c:v>
                </c:pt>
                <c:pt idx="46">
                  <c:v>2.2098619831731368E-2</c:v>
                </c:pt>
                <c:pt idx="47">
                  <c:v>2.6232627757457688E-2</c:v>
                </c:pt>
                <c:pt idx="48">
                  <c:v>3.0364925673687149E-2</c:v>
                </c:pt>
                <c:pt idx="49">
                  <c:v>3.4498907408010114E-2</c:v>
                </c:pt>
                <c:pt idx="50">
                  <c:v>3.8632901928775373E-2</c:v>
                </c:pt>
                <c:pt idx="51">
                  <c:v>4.2766862405562829E-2</c:v>
                </c:pt>
                <c:pt idx="52">
                  <c:v>4.8328056741180465E-2</c:v>
                </c:pt>
                <c:pt idx="53">
                  <c:v>5.4919741260688791E-2</c:v>
                </c:pt>
                <c:pt idx="54">
                  <c:v>6.151112455638625E-2</c:v>
                </c:pt>
                <c:pt idx="55">
                  <c:v>6.8102508363540579E-2</c:v>
                </c:pt>
                <c:pt idx="56">
                  <c:v>7.4693891147755542E-2</c:v>
                </c:pt>
                <c:pt idx="57">
                  <c:v>8.1285274443446007E-2</c:v>
                </c:pt>
                <c:pt idx="58">
                  <c:v>8.7876658250602716E-2</c:v>
                </c:pt>
                <c:pt idx="59">
                  <c:v>9.4468041034815958E-2</c:v>
                </c:pt>
                <c:pt idx="60">
                  <c:v>9.7186845557057353E-2</c:v>
                </c:pt>
                <c:pt idx="61">
                  <c:v>0.10417039558584998</c:v>
                </c:pt>
                <c:pt idx="62">
                  <c:v>0.11064197791762358</c:v>
                </c:pt>
                <c:pt idx="63">
                  <c:v>0.11680733365279146</c:v>
                </c:pt>
                <c:pt idx="64">
                  <c:v>0.12327518879451757</c:v>
                </c:pt>
                <c:pt idx="65">
                  <c:v>0.12944680285957982</c:v>
                </c:pt>
                <c:pt idx="66">
                  <c:v>0.13588409869227042</c:v>
                </c:pt>
                <c:pt idx="67">
                  <c:v>0.14250731274072478</c:v>
                </c:pt>
                <c:pt idx="68">
                  <c:v>0.14840220416502387</c:v>
                </c:pt>
                <c:pt idx="69">
                  <c:v>0.15481610200730522</c:v>
                </c:pt>
                <c:pt idx="70">
                  <c:v>0.16121432837074906</c:v>
                </c:pt>
                <c:pt idx="71">
                  <c:v>0.1673550891627861</c:v>
                </c:pt>
                <c:pt idx="72">
                  <c:v>0.17723085878748496</c:v>
                </c:pt>
                <c:pt idx="73">
                  <c:v>0.19366671816718126</c:v>
                </c:pt>
                <c:pt idx="74">
                  <c:v>0.21010916411233316</c:v>
                </c:pt>
                <c:pt idx="75">
                  <c:v>0.22653846535704225</c:v>
                </c:pt>
                <c:pt idx="76">
                  <c:v>0.24297433031194707</c:v>
                </c:pt>
                <c:pt idx="77">
                  <c:v>0.25</c:v>
                </c:pt>
                <c:pt idx="78">
                  <c:v>0.25</c:v>
                </c:pt>
                <c:pt idx="79">
                  <c:v>0.25</c:v>
                </c:pt>
                <c:pt idx="80">
                  <c:v>0.25</c:v>
                </c:pt>
                <c:pt idx="81">
                  <c:v>0.25</c:v>
                </c:pt>
                <c:pt idx="82">
                  <c:v>0.25</c:v>
                </c:pt>
                <c:pt idx="83">
                  <c:v>0.25</c:v>
                </c:pt>
                <c:pt idx="84">
                  <c:v>0.25</c:v>
                </c:pt>
                <c:pt idx="85">
                  <c:v>0.25</c:v>
                </c:pt>
                <c:pt idx="86">
                  <c:v>0.25</c:v>
                </c:pt>
                <c:pt idx="87">
                  <c:v>0.25</c:v>
                </c:pt>
                <c:pt idx="88">
                  <c:v>0.25</c:v>
                </c:pt>
                <c:pt idx="89">
                  <c:v>0.25</c:v>
                </c:pt>
                <c:pt idx="9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D9-4B9B-9AC8-640D32D08B75}"/>
            </c:ext>
          </c:extLst>
        </c:ser>
        <c:ser>
          <c:idx val="8"/>
          <c:order val="8"/>
          <c:tx>
            <c:strRef>
              <c:f>'Optimisation Entropie &lt;'!$L$36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&lt;'!$L$37:$L$127</c:f>
              <c:numCache>
                <c:formatCode>0.00%</c:formatCode>
                <c:ptCount val="9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0.24626989561591764</c:v>
                </c:pt>
                <c:pt idx="7">
                  <c:v>0.23568968437886081</c:v>
                </c:pt>
                <c:pt idx="8">
                  <c:v>0.225658410686227</c:v>
                </c:pt>
                <c:pt idx="9">
                  <c:v>0.2188213524729907</c:v>
                </c:pt>
                <c:pt idx="10">
                  <c:v>0.21198429422021217</c:v>
                </c:pt>
                <c:pt idx="11">
                  <c:v>0.20541677385491805</c:v>
                </c:pt>
                <c:pt idx="12">
                  <c:v>0.19919546667315208</c:v>
                </c:pt>
                <c:pt idx="13">
                  <c:v>0.19270394456720744</c:v>
                </c:pt>
                <c:pt idx="14">
                  <c:v>0.18648080848763507</c:v>
                </c:pt>
                <c:pt idx="15">
                  <c:v>0.17999135650877471</c:v>
                </c:pt>
                <c:pt idx="16">
                  <c:v>0.17376707014348769</c:v>
                </c:pt>
                <c:pt idx="17">
                  <c:v>0.1672787686499656</c:v>
                </c:pt>
                <c:pt idx="18">
                  <c:v>0.16105565847908179</c:v>
                </c:pt>
                <c:pt idx="19">
                  <c:v>0.15456618087862048</c:v>
                </c:pt>
                <c:pt idx="20">
                  <c:v>0.14833903651744287</c:v>
                </c:pt>
                <c:pt idx="21">
                  <c:v>0.14185359569381087</c:v>
                </c:pt>
                <c:pt idx="22">
                  <c:v>0.13562713574875127</c:v>
                </c:pt>
                <c:pt idx="23">
                  <c:v>0.12913846252592506</c:v>
                </c:pt>
                <c:pt idx="24">
                  <c:v>0.12291233174866778</c:v>
                </c:pt>
                <c:pt idx="25">
                  <c:v>0.11642587460303781</c:v>
                </c:pt>
                <c:pt idx="26">
                  <c:v>0.11019709532242557</c:v>
                </c:pt>
                <c:pt idx="27">
                  <c:v>0.10371582932723482</c:v>
                </c:pt>
                <c:pt idx="28">
                  <c:v>9.7481251362807331E-2</c:v>
                </c:pt>
                <c:pt idx="29">
                  <c:v>9.1003241408707858E-2</c:v>
                </c:pt>
                <c:pt idx="30">
                  <c:v>8.4764438663511923E-2</c:v>
                </c:pt>
                <c:pt idx="31">
                  <c:v>7.8287812412133506E-2</c:v>
                </c:pt>
                <c:pt idx="32">
                  <c:v>7.1786695546800672E-2</c:v>
                </c:pt>
                <c:pt idx="33">
                  <c:v>6.5112725735325408E-2</c:v>
                </c:pt>
                <c:pt idx="34">
                  <c:v>5.8438755968051967E-2</c:v>
                </c:pt>
                <c:pt idx="35">
                  <c:v>5.1764786200777041E-2</c:v>
                </c:pt>
                <c:pt idx="36">
                  <c:v>4.5090816064364901E-2</c:v>
                </c:pt>
                <c:pt idx="37">
                  <c:v>3.8416846666227245E-2</c:v>
                </c:pt>
                <c:pt idx="38">
                  <c:v>3.8416846666227245E-2</c:v>
                </c:pt>
                <c:pt idx="39">
                  <c:v>2.5085396757398359E-2</c:v>
                </c:pt>
                <c:pt idx="40">
                  <c:v>1.8373541458249352E-2</c:v>
                </c:pt>
                <c:pt idx="41">
                  <c:v>1.3079757660725803E-2</c:v>
                </c:pt>
                <c:pt idx="42">
                  <c:v>7.8259607465544674E-3</c:v>
                </c:pt>
                <c:pt idx="43">
                  <c:v>2.55203288626476E-3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D9-4B9B-9AC8-640D32D08B75}"/>
            </c:ext>
          </c:extLst>
        </c:ser>
        <c:ser>
          <c:idx val="9"/>
          <c:order val="9"/>
          <c:tx>
            <c:strRef>
              <c:f>'Optimisation Entropie &lt;'!$M$36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'Optimisation Entropie &lt;'!$C$37:$C$127</c:f>
              <c:numCache>
                <c:formatCode>0.00%</c:formatCode>
                <c:ptCount val="91"/>
                <c:pt idx="0">
                  <c:v>2.4999998896699108E-3</c:v>
                </c:pt>
                <c:pt idx="1">
                  <c:v>4.9999999201661392E-3</c:v>
                </c:pt>
                <c:pt idx="2">
                  <c:v>7.4999999224881521E-3</c:v>
                </c:pt>
                <c:pt idx="3">
                  <c:v>9.9999999249449165E-3</c:v>
                </c:pt>
                <c:pt idx="4">
                  <c:v>1.2500000515519333E-2</c:v>
                </c:pt>
                <c:pt idx="5">
                  <c:v>1.4999999930310707E-2</c:v>
                </c:pt>
                <c:pt idx="6">
                  <c:v>1.7499999936686696E-2</c:v>
                </c:pt>
                <c:pt idx="7">
                  <c:v>2.0000999999999998E-2</c:v>
                </c:pt>
                <c:pt idx="8">
                  <c:v>2.2500000008733735E-2</c:v>
                </c:pt>
                <c:pt idx="9">
                  <c:v>2.499999999427116E-2</c:v>
                </c:pt>
                <c:pt idx="10">
                  <c:v>2.749999999427117E-2</c:v>
                </c:pt>
                <c:pt idx="11">
                  <c:v>3.0000999979284133E-2</c:v>
                </c:pt>
                <c:pt idx="12">
                  <c:v>3.2499999975186322E-2</c:v>
                </c:pt>
                <c:pt idx="13">
                  <c:v>3.4999999972900611E-2</c:v>
                </c:pt>
                <c:pt idx="14">
                  <c:v>3.750099997489155E-2</c:v>
                </c:pt>
                <c:pt idx="15">
                  <c:v>3.9999999972887057E-2</c:v>
                </c:pt>
                <c:pt idx="16">
                  <c:v>4.2500999974882478E-2</c:v>
                </c:pt>
                <c:pt idx="17">
                  <c:v>4.4999999972896547E-2</c:v>
                </c:pt>
                <c:pt idx="18">
                  <c:v>4.7499999974875903E-2</c:v>
                </c:pt>
                <c:pt idx="19">
                  <c:v>4.9999999972897564E-2</c:v>
                </c:pt>
                <c:pt idx="20">
                  <c:v>5.2500999974858673E-2</c:v>
                </c:pt>
                <c:pt idx="21">
                  <c:v>5.5000000298595392E-2</c:v>
                </c:pt>
                <c:pt idx="22">
                  <c:v>5.7499999974848136E-2</c:v>
                </c:pt>
                <c:pt idx="23">
                  <c:v>6.0000999972920264E-2</c:v>
                </c:pt>
                <c:pt idx="24">
                  <c:v>6.2499999974840563E-2</c:v>
                </c:pt>
                <c:pt idx="25">
                  <c:v>6.5000999972938289E-2</c:v>
                </c:pt>
                <c:pt idx="26">
                  <c:v>6.7499999974818869E-2</c:v>
                </c:pt>
                <c:pt idx="27">
                  <c:v>6.9999999972965049E-2</c:v>
                </c:pt>
                <c:pt idx="28">
                  <c:v>7.2499999974781321E-2</c:v>
                </c:pt>
                <c:pt idx="29">
                  <c:v>7.4999999972991727E-2</c:v>
                </c:pt>
                <c:pt idx="30">
                  <c:v>7.7499999974746631E-2</c:v>
                </c:pt>
                <c:pt idx="31">
                  <c:v>8.0000999976102077E-2</c:v>
                </c:pt>
                <c:pt idx="32">
                  <c:v>8.2499999978151883E-2</c:v>
                </c:pt>
                <c:pt idx="33">
                  <c:v>8.4999999994709474E-2</c:v>
                </c:pt>
                <c:pt idx="34">
                  <c:v>8.7499999994709476E-2</c:v>
                </c:pt>
                <c:pt idx="35">
                  <c:v>8.9999999994709451E-2</c:v>
                </c:pt>
                <c:pt idx="36">
                  <c:v>9.2500000132984789E-2</c:v>
                </c:pt>
                <c:pt idx="37">
                  <c:v>9.4999999994709455E-2</c:v>
                </c:pt>
                <c:pt idx="38">
                  <c:v>9.4999999994709455E-2</c:v>
                </c:pt>
                <c:pt idx="39">
                  <c:v>9.9999999971557424E-2</c:v>
                </c:pt>
                <c:pt idx="40">
                  <c:v>0.10250099995742434</c:v>
                </c:pt>
                <c:pt idx="41">
                  <c:v>0.10499999996013351</c:v>
                </c:pt>
                <c:pt idx="42">
                  <c:v>0.10750099996211607</c:v>
                </c:pt>
                <c:pt idx="43">
                  <c:v>0.11000099996164184</c:v>
                </c:pt>
                <c:pt idx="44">
                  <c:v>0.11250099996059651</c:v>
                </c:pt>
                <c:pt idx="45">
                  <c:v>0.11500099995997787</c:v>
                </c:pt>
                <c:pt idx="46">
                  <c:v>0.11750099995997823</c:v>
                </c:pt>
                <c:pt idx="47">
                  <c:v>0.12000099995997776</c:v>
                </c:pt>
                <c:pt idx="48">
                  <c:v>0.12249999995996991</c:v>
                </c:pt>
                <c:pt idx="49">
                  <c:v>0.12499999995995356</c:v>
                </c:pt>
                <c:pt idx="50">
                  <c:v>0.12749999995995345</c:v>
                </c:pt>
                <c:pt idx="51">
                  <c:v>0.12999999997139675</c:v>
                </c:pt>
                <c:pt idx="52">
                  <c:v>0.13249999998215703</c:v>
                </c:pt>
                <c:pt idx="53">
                  <c:v>0.13499999997108067</c:v>
                </c:pt>
                <c:pt idx="54">
                  <c:v>0.13749999997108406</c:v>
                </c:pt>
                <c:pt idx="55">
                  <c:v>0.13999999997108406</c:v>
                </c:pt>
                <c:pt idx="56">
                  <c:v>0.14249999997108403</c:v>
                </c:pt>
                <c:pt idx="57">
                  <c:v>0.14499999997108404</c:v>
                </c:pt>
                <c:pt idx="58">
                  <c:v>0.14749999997108404</c:v>
                </c:pt>
                <c:pt idx="59">
                  <c:v>0.14999999997108404</c:v>
                </c:pt>
                <c:pt idx="60">
                  <c:v>0.15249999995518587</c:v>
                </c:pt>
                <c:pt idx="61">
                  <c:v>0.15499999993916561</c:v>
                </c:pt>
                <c:pt idx="62">
                  <c:v>0.15750099990145444</c:v>
                </c:pt>
                <c:pt idx="63">
                  <c:v>0.15999999989294744</c:v>
                </c:pt>
                <c:pt idx="64">
                  <c:v>0.16249999990170849</c:v>
                </c:pt>
                <c:pt idx="65">
                  <c:v>0.16500099989265243</c:v>
                </c:pt>
                <c:pt idx="66">
                  <c:v>0.16750099990117601</c:v>
                </c:pt>
                <c:pt idx="67">
                  <c:v>0.16999999990029896</c:v>
                </c:pt>
                <c:pt idx="68">
                  <c:v>0.17250099989013445</c:v>
                </c:pt>
                <c:pt idx="69">
                  <c:v>0.174999999900635</c:v>
                </c:pt>
                <c:pt idx="70">
                  <c:v>0.17749999990000789</c:v>
                </c:pt>
                <c:pt idx="71">
                  <c:v>0.17999999989098098</c:v>
                </c:pt>
                <c:pt idx="72">
                  <c:v>0.1824999998999392</c:v>
                </c:pt>
                <c:pt idx="73">
                  <c:v>0.18499999988023796</c:v>
                </c:pt>
                <c:pt idx="74">
                  <c:v>0.18750099988021324</c:v>
                </c:pt>
                <c:pt idx="75">
                  <c:v>0.18999999988028582</c:v>
                </c:pt>
                <c:pt idx="76">
                  <c:v>0.19249999988023775</c:v>
                </c:pt>
                <c:pt idx="77">
                  <c:v>0.19500099979983854</c:v>
                </c:pt>
                <c:pt idx="78">
                  <c:v>0.19750099985163136</c:v>
                </c:pt>
                <c:pt idx="79">
                  <c:v>0.20000099999999998</c:v>
                </c:pt>
                <c:pt idx="80">
                  <c:v>0.2024999999999573</c:v>
                </c:pt>
                <c:pt idx="81">
                  <c:v>0.2049999999999573</c:v>
                </c:pt>
                <c:pt idx="82">
                  <c:v>0.20750099999999996</c:v>
                </c:pt>
                <c:pt idx="83">
                  <c:v>0.20999999999995728</c:v>
                </c:pt>
                <c:pt idx="84">
                  <c:v>0.21249999999995728</c:v>
                </c:pt>
                <c:pt idx="85">
                  <c:v>0.21499999999995725</c:v>
                </c:pt>
                <c:pt idx="86">
                  <c:v>0.21749999999995728</c:v>
                </c:pt>
                <c:pt idx="87">
                  <c:v>0.21999999999995729</c:v>
                </c:pt>
                <c:pt idx="88">
                  <c:v>0.22249999999995729</c:v>
                </c:pt>
                <c:pt idx="89">
                  <c:v>0.22499999999995729</c:v>
                </c:pt>
                <c:pt idx="90">
                  <c:v>0.22642186024185273</c:v>
                </c:pt>
              </c:numCache>
            </c:numRef>
          </c:cat>
          <c:val>
            <c:numRef>
              <c:f>'Optimisation Entropie &lt;'!$M$37:$M$127</c:f>
              <c:numCache>
                <c:formatCode>0.00%</c:formatCode>
                <c:ptCount val="91"/>
                <c:pt idx="0">
                  <c:v>5.1320505103286992E-2</c:v>
                </c:pt>
                <c:pt idx="1">
                  <c:v>8.6501804203111807E-2</c:v>
                </c:pt>
                <c:pt idx="2">
                  <c:v>0.12168310290645445</c:v>
                </c:pt>
                <c:pt idx="3">
                  <c:v>0.1568644016116936</c:v>
                </c:pt>
                <c:pt idx="4">
                  <c:v>0.1920452015427967</c:v>
                </c:pt>
                <c:pt idx="5">
                  <c:v>0.22722688678617767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>
                  <c:v>0.25</c:v>
                </c:pt>
                <c:pt idx="29">
                  <c:v>0.25</c:v>
                </c:pt>
                <c:pt idx="30">
                  <c:v>0.25</c:v>
                </c:pt>
                <c:pt idx="31">
                  <c:v>0.25</c:v>
                </c:pt>
                <c:pt idx="32">
                  <c:v>0.25</c:v>
                </c:pt>
                <c:pt idx="33">
                  <c:v>0.25</c:v>
                </c:pt>
                <c:pt idx="34">
                  <c:v>0.25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0.25</c:v>
                </c:pt>
                <c:pt idx="39">
                  <c:v>0.25</c:v>
                </c:pt>
                <c:pt idx="40">
                  <c:v>0.25</c:v>
                </c:pt>
                <c:pt idx="41">
                  <c:v>0.25</c:v>
                </c:pt>
                <c:pt idx="42">
                  <c:v>0.25</c:v>
                </c:pt>
                <c:pt idx="43">
                  <c:v>0.25</c:v>
                </c:pt>
                <c:pt idx="44">
                  <c:v>0.25</c:v>
                </c:pt>
                <c:pt idx="45">
                  <c:v>0.25</c:v>
                </c:pt>
                <c:pt idx="46">
                  <c:v>0.25</c:v>
                </c:pt>
                <c:pt idx="47">
                  <c:v>0.25</c:v>
                </c:pt>
                <c:pt idx="48">
                  <c:v>0.25</c:v>
                </c:pt>
                <c:pt idx="49">
                  <c:v>0.25</c:v>
                </c:pt>
                <c:pt idx="50">
                  <c:v>0.25</c:v>
                </c:pt>
                <c:pt idx="51">
                  <c:v>0.25</c:v>
                </c:pt>
                <c:pt idx="52">
                  <c:v>0.25</c:v>
                </c:pt>
                <c:pt idx="53">
                  <c:v>0.25</c:v>
                </c:pt>
                <c:pt idx="54">
                  <c:v>0.25</c:v>
                </c:pt>
                <c:pt idx="55">
                  <c:v>0.25</c:v>
                </c:pt>
                <c:pt idx="56">
                  <c:v>0.25</c:v>
                </c:pt>
                <c:pt idx="57">
                  <c:v>0.25</c:v>
                </c:pt>
                <c:pt idx="58">
                  <c:v>0.25</c:v>
                </c:pt>
                <c:pt idx="59">
                  <c:v>0.25</c:v>
                </c:pt>
                <c:pt idx="60">
                  <c:v>0.24445552198257278</c:v>
                </c:pt>
                <c:pt idx="61">
                  <c:v>0.23011251459281656</c:v>
                </c:pt>
                <c:pt idx="62">
                  <c:v>0.22432662532817157</c:v>
                </c:pt>
                <c:pt idx="63">
                  <c:v>0.22048200950391386</c:v>
                </c:pt>
                <c:pt idx="64">
                  <c:v>0.21465259848133258</c:v>
                </c:pt>
                <c:pt idx="65">
                  <c:v>0.21084955316412687</c:v>
                </c:pt>
                <c:pt idx="66">
                  <c:v>0.20508821897983659</c:v>
                </c:pt>
                <c:pt idx="67">
                  <c:v>0.19966302253119936</c:v>
                </c:pt>
                <c:pt idx="68">
                  <c:v>0.19640381875779028</c:v>
                </c:pt>
                <c:pt idx="69">
                  <c:v>0.19081426418044611</c:v>
                </c:pt>
                <c:pt idx="70">
                  <c:v>0.18534933418305458</c:v>
                </c:pt>
                <c:pt idx="71">
                  <c:v>0.18195996034124168</c:v>
                </c:pt>
                <c:pt idx="72">
                  <c:v>0.17795042587553975</c:v>
                </c:pt>
                <c:pt idx="73">
                  <c:v>0.17542672376662671</c:v>
                </c:pt>
                <c:pt idx="74">
                  <c:v>0.17290202632051357</c:v>
                </c:pt>
                <c:pt idx="75">
                  <c:v>0.17037932243183329</c:v>
                </c:pt>
                <c:pt idx="76">
                  <c:v>0.16785565140708358</c:v>
                </c:pt>
                <c:pt idx="77">
                  <c:v>0.18957893076084237</c:v>
                </c:pt>
                <c:pt idx="78">
                  <c:v>0.20980668458857182</c:v>
                </c:pt>
                <c:pt idx="79">
                  <c:v>0.19167040732976953</c:v>
                </c:pt>
                <c:pt idx="80">
                  <c:v>0.17354138565809171</c:v>
                </c:pt>
                <c:pt idx="81">
                  <c:v>0.15540510947563177</c:v>
                </c:pt>
                <c:pt idx="82">
                  <c:v>0.1372615787823889</c:v>
                </c:pt>
                <c:pt idx="83">
                  <c:v>0.11913255711071144</c:v>
                </c:pt>
                <c:pt idx="84">
                  <c:v>0.10099628092825111</c:v>
                </c:pt>
                <c:pt idx="85">
                  <c:v>8.286000474579118E-2</c:v>
                </c:pt>
                <c:pt idx="86">
                  <c:v>6.4723728563330918E-2</c:v>
                </c:pt>
                <c:pt idx="87">
                  <c:v>4.6587452380870586E-2</c:v>
                </c:pt>
                <c:pt idx="88">
                  <c:v>2.8451176198410259E-2</c:v>
                </c:pt>
                <c:pt idx="89">
                  <c:v>1.0314900015950007E-2</c:v>
                </c:pt>
                <c:pt idx="9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D9-4B9B-9AC8-640D32D08B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205936"/>
        <c:axId val="684192816"/>
      </c:areaChart>
      <c:catAx>
        <c:axId val="684205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84192816"/>
        <c:crosses val="autoZero"/>
        <c:auto val="1"/>
        <c:lblAlgn val="ctr"/>
        <c:lblOffset val="100"/>
        <c:noMultiLvlLbl val="0"/>
      </c:catAx>
      <c:valAx>
        <c:axId val="68419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84205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'Terme de pénalité Gamma 0,8'!$D$38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0,8'!$D$39:$D$149</c:f>
              <c:numCache>
                <c:formatCode>0.00%</c:formatCode>
                <c:ptCount val="111"/>
                <c:pt idx="0">
                  <c:v>4.2815758701927976E-2</c:v>
                </c:pt>
                <c:pt idx="1">
                  <c:v>4.4107059560979323E-2</c:v>
                </c:pt>
                <c:pt idx="2">
                  <c:v>4.5355824081396774E-2</c:v>
                </c:pt>
                <c:pt idx="3">
                  <c:v>4.6616052189555821E-2</c:v>
                </c:pt>
                <c:pt idx="4">
                  <c:v>4.7892147468133001E-2</c:v>
                </c:pt>
                <c:pt idx="5">
                  <c:v>4.9184584494793383E-2</c:v>
                </c:pt>
                <c:pt idx="6">
                  <c:v>5.0492281145156123E-2</c:v>
                </c:pt>
                <c:pt idx="7">
                  <c:v>5.1818629440653512E-2</c:v>
                </c:pt>
                <c:pt idx="8">
                  <c:v>5.3160212826454077E-2</c:v>
                </c:pt>
                <c:pt idx="9">
                  <c:v>5.4517934848684974E-2</c:v>
                </c:pt>
                <c:pt idx="10">
                  <c:v>5.5892276691593711E-2</c:v>
                </c:pt>
                <c:pt idx="11">
                  <c:v>5.7282696592365005E-2</c:v>
                </c:pt>
                <c:pt idx="12">
                  <c:v>5.8689528874849746E-2</c:v>
                </c:pt>
                <c:pt idx="13">
                  <c:v>6.0119129832673292E-2</c:v>
                </c:pt>
                <c:pt idx="14">
                  <c:v>6.3015803652776967E-2</c:v>
                </c:pt>
                <c:pt idx="15">
                  <c:v>6.4488440355336907E-2</c:v>
                </c:pt>
                <c:pt idx="16">
                  <c:v>6.5977129753763547E-2</c:v>
                </c:pt>
                <c:pt idx="17">
                  <c:v>6.747814804528536E-2</c:v>
                </c:pt>
                <c:pt idx="18">
                  <c:v>6.9000341786864011E-2</c:v>
                </c:pt>
                <c:pt idx="19">
                  <c:v>7.0535107849397732E-2</c:v>
                </c:pt>
                <c:pt idx="20">
                  <c:v>7.208486082628171E-2</c:v>
                </c:pt>
                <c:pt idx="21">
                  <c:v>7.3717724044793556E-2</c:v>
                </c:pt>
                <c:pt idx="22">
                  <c:v>7.5238799760262792E-2</c:v>
                </c:pt>
                <c:pt idx="23">
                  <c:v>7.6834420841283876E-2</c:v>
                </c:pt>
                <c:pt idx="24">
                  <c:v>7.8442465731743141E-2</c:v>
                </c:pt>
                <c:pt idx="25">
                  <c:v>8.0061834848981078E-2</c:v>
                </c:pt>
                <c:pt idx="26">
                  <c:v>8.1703846689932927E-2</c:v>
                </c:pt>
                <c:pt idx="27">
                  <c:v>8.3365735082468334E-2</c:v>
                </c:pt>
                <c:pt idx="28">
                  <c:v>8.5032124242737261E-2</c:v>
                </c:pt>
                <c:pt idx="29">
                  <c:v>8.671327430081549E-2</c:v>
                </c:pt>
                <c:pt idx="30">
                  <c:v>8.8405539272658429E-2</c:v>
                </c:pt>
                <c:pt idx="31">
                  <c:v>9.0112454381571575E-2</c:v>
                </c:pt>
                <c:pt idx="32">
                  <c:v>9.1832389485778959E-2</c:v>
                </c:pt>
                <c:pt idx="33">
                  <c:v>9.3572519214016783E-2</c:v>
                </c:pt>
                <c:pt idx="34">
                  <c:v>9.5304500306787929E-2</c:v>
                </c:pt>
                <c:pt idx="35">
                  <c:v>9.707273558068881E-2</c:v>
                </c:pt>
                <c:pt idx="36">
                  <c:v>9.8839709086328234E-2</c:v>
                </c:pt>
                <c:pt idx="37">
                  <c:v>0.10061889648553342</c:v>
                </c:pt>
                <c:pt idx="38">
                  <c:v>0.10240794740527287</c:v>
                </c:pt>
                <c:pt idx="39">
                  <c:v>0.10417835235685696</c:v>
                </c:pt>
                <c:pt idx="40">
                  <c:v>0.10602529842539635</c:v>
                </c:pt>
                <c:pt idx="41">
                  <c:v>0.10784014345089009</c:v>
                </c:pt>
                <c:pt idx="42">
                  <c:v>0.10966297681648646</c:v>
                </c:pt>
                <c:pt idx="43">
                  <c:v>0.1114952270821522</c:v>
                </c:pt>
                <c:pt idx="44">
                  <c:v>0.11332880878118722</c:v>
                </c:pt>
                <c:pt idx="45">
                  <c:v>0.11516574266354883</c:v>
                </c:pt>
                <c:pt idx="46">
                  <c:v>0.11700445053527338</c:v>
                </c:pt>
                <c:pt idx="47">
                  <c:v>0.1188441814425362</c:v>
                </c:pt>
                <c:pt idx="48">
                  <c:v>0.12068310475122969</c:v>
                </c:pt>
                <c:pt idx="49">
                  <c:v>0.12251952924262149</c:v>
                </c:pt>
                <c:pt idx="50">
                  <c:v>0.12435301972380709</c:v>
                </c:pt>
                <c:pt idx="51">
                  <c:v>0.1261808131353003</c:v>
                </c:pt>
                <c:pt idx="52">
                  <c:v>0.12798132909074617</c:v>
                </c:pt>
                <c:pt idx="53">
                  <c:v>0.129789541897364</c:v>
                </c:pt>
                <c:pt idx="54">
                  <c:v>0.13159393397171715</c:v>
                </c:pt>
                <c:pt idx="55">
                  <c:v>0.13334365491801664</c:v>
                </c:pt>
                <c:pt idx="56">
                  <c:v>0.13508535395954629</c:v>
                </c:pt>
                <c:pt idx="57">
                  <c:v>0.13680108740166647</c:v>
                </c:pt>
                <c:pt idx="58">
                  <c:v>0.13848949775737474</c:v>
                </c:pt>
                <c:pt idx="59">
                  <c:v>0.14014694789165028</c:v>
                </c:pt>
                <c:pt idx="60">
                  <c:v>0.14188987094080227</c:v>
                </c:pt>
                <c:pt idx="61">
                  <c:v>0.14351366217547679</c:v>
                </c:pt>
                <c:pt idx="62">
                  <c:v>0.14506842959790345</c:v>
                </c:pt>
                <c:pt idx="63">
                  <c:v>0.14658912590672338</c:v>
                </c:pt>
                <c:pt idx="64">
                  <c:v>0.14805733364404203</c:v>
                </c:pt>
                <c:pt idx="65">
                  <c:v>0.1494674537763844</c:v>
                </c:pt>
                <c:pt idx="66">
                  <c:v>0.15080117971997453</c:v>
                </c:pt>
                <c:pt idx="67">
                  <c:v>0.15207393479172945</c:v>
                </c:pt>
                <c:pt idx="68">
                  <c:v>0.1533854647210916</c:v>
                </c:pt>
                <c:pt idx="69">
                  <c:v>0.15453169212831827</c:v>
                </c:pt>
                <c:pt idx="70">
                  <c:v>0.15559362523399053</c:v>
                </c:pt>
                <c:pt idx="71">
                  <c:v>0.1565221974581322</c:v>
                </c:pt>
                <c:pt idx="72">
                  <c:v>0.15738936569708156</c:v>
                </c:pt>
                <c:pt idx="73">
                  <c:v>0.15815113131655695</c:v>
                </c:pt>
                <c:pt idx="74">
                  <c:v>0.15884820607993749</c:v>
                </c:pt>
                <c:pt idx="75">
                  <c:v>0.15932088026469624</c:v>
                </c:pt>
                <c:pt idx="76">
                  <c:v>0.15970956231915512</c:v>
                </c:pt>
                <c:pt idx="77">
                  <c:v>0.15995515477014507</c:v>
                </c:pt>
                <c:pt idx="78">
                  <c:v>0.16004948353110984</c:v>
                </c:pt>
                <c:pt idx="79">
                  <c:v>0.15997722166676073</c:v>
                </c:pt>
                <c:pt idx="80">
                  <c:v>0.1597278239324513</c:v>
                </c:pt>
                <c:pt idx="81">
                  <c:v>0.15928529639253208</c:v>
                </c:pt>
                <c:pt idx="82">
                  <c:v>0.15863188557573493</c:v>
                </c:pt>
                <c:pt idx="83">
                  <c:v>0.15779615717009249</c:v>
                </c:pt>
                <c:pt idx="84">
                  <c:v>0.15668271027953093</c:v>
                </c:pt>
                <c:pt idx="85">
                  <c:v>0.15529994311741951</c:v>
                </c:pt>
                <c:pt idx="86">
                  <c:v>0.15366302972706633</c:v>
                </c:pt>
                <c:pt idx="87">
                  <c:v>0.15167571165488794</c:v>
                </c:pt>
                <c:pt idx="88">
                  <c:v>0.14938209493366747</c:v>
                </c:pt>
                <c:pt idx="89">
                  <c:v>0.14672505566961194</c:v>
                </c:pt>
                <c:pt idx="90">
                  <c:v>0.14367126879931405</c:v>
                </c:pt>
                <c:pt idx="91">
                  <c:v>0.13991659007263485</c:v>
                </c:pt>
                <c:pt idx="92">
                  <c:v>0.13622031674130586</c:v>
                </c:pt>
                <c:pt idx="93">
                  <c:v>0.13170281022634361</c:v>
                </c:pt>
                <c:pt idx="94">
                  <c:v>0.12668889698741367</c:v>
                </c:pt>
                <c:pt idx="95">
                  <c:v>0.12100080863059022</c:v>
                </c:pt>
                <c:pt idx="96">
                  <c:v>0.11461416526070706</c:v>
                </c:pt>
                <c:pt idx="97">
                  <c:v>0.10765864399390988</c:v>
                </c:pt>
                <c:pt idx="98">
                  <c:v>9.9874759225182269E-2</c:v>
                </c:pt>
                <c:pt idx="99">
                  <c:v>9.1338725169129831E-2</c:v>
                </c:pt>
                <c:pt idx="100">
                  <c:v>8.2064513119652918E-2</c:v>
                </c:pt>
                <c:pt idx="101">
                  <c:v>7.214518087958309E-2</c:v>
                </c:pt>
                <c:pt idx="102">
                  <c:v>6.1745483585804062E-2</c:v>
                </c:pt>
                <c:pt idx="103">
                  <c:v>5.0971981660726161E-2</c:v>
                </c:pt>
                <c:pt idx="104">
                  <c:v>4.018925301298952E-2</c:v>
                </c:pt>
                <c:pt idx="105">
                  <c:v>2.9634647658308859E-2</c:v>
                </c:pt>
                <c:pt idx="106">
                  <c:v>1.9750571647159605E-2</c:v>
                </c:pt>
                <c:pt idx="107">
                  <c:v>1.0902623541729547E-2</c:v>
                </c:pt>
                <c:pt idx="108">
                  <c:v>4.1754315169253466E-3</c:v>
                </c:pt>
                <c:pt idx="109">
                  <c:v>2.7737341604214846E-4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5F-4710-A836-DD25F6C2C928}"/>
            </c:ext>
          </c:extLst>
        </c:ser>
        <c:ser>
          <c:idx val="1"/>
          <c:order val="1"/>
          <c:tx>
            <c:strRef>
              <c:f>'Terme de pénalité Gamma 0,8'!$E$38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0,8'!$E$39:$E$149</c:f>
              <c:numCache>
                <c:formatCode>0.00%</c:formatCode>
                <c:ptCount val="111"/>
                <c:pt idx="0">
                  <c:v>0.10645620351960275</c:v>
                </c:pt>
                <c:pt idx="1">
                  <c:v>0.10731697747705544</c:v>
                </c:pt>
                <c:pt idx="2">
                  <c:v>0.10806518864224325</c:v>
                </c:pt>
                <c:pt idx="3">
                  <c:v>0.10876344363968561</c:v>
                </c:pt>
                <c:pt idx="4">
                  <c:v>0.10942601431790022</c:v>
                </c:pt>
                <c:pt idx="5">
                  <c:v>0.1100554910095578</c:v>
                </c:pt>
                <c:pt idx="6">
                  <c:v>0.11065180515487537</c:v>
                </c:pt>
                <c:pt idx="7">
                  <c:v>0.11120939870709314</c:v>
                </c:pt>
                <c:pt idx="8">
                  <c:v>0.11173190851651878</c:v>
                </c:pt>
                <c:pt idx="9">
                  <c:v>0.11222032106969941</c:v>
                </c:pt>
                <c:pt idx="10">
                  <c:v>0.1126717436474388</c:v>
                </c:pt>
                <c:pt idx="11">
                  <c:v>0.11308793537618264</c:v>
                </c:pt>
                <c:pt idx="12">
                  <c:v>0.11346703028574127</c:v>
                </c:pt>
                <c:pt idx="13">
                  <c:v>0.11383328410020399</c:v>
                </c:pt>
                <c:pt idx="14">
                  <c:v>0.11440694790918571</c:v>
                </c:pt>
                <c:pt idx="15">
                  <c:v>0.11463541508997033</c:v>
                </c:pt>
                <c:pt idx="16">
                  <c:v>0.11482588243440552</c:v>
                </c:pt>
                <c:pt idx="17">
                  <c:v>0.11497920747980982</c:v>
                </c:pt>
                <c:pt idx="18">
                  <c:v>0.11509070843913684</c:v>
                </c:pt>
                <c:pt idx="19">
                  <c:v>0.11516405614873948</c:v>
                </c:pt>
                <c:pt idx="20">
                  <c:v>0.11519753030512914</c:v>
                </c:pt>
                <c:pt idx="21">
                  <c:v>0.11511988812868142</c:v>
                </c:pt>
                <c:pt idx="22">
                  <c:v>0.11510436405551099</c:v>
                </c:pt>
                <c:pt idx="23">
                  <c:v>0.11502514382051705</c:v>
                </c:pt>
                <c:pt idx="24">
                  <c:v>0.11489622200398375</c:v>
                </c:pt>
                <c:pt idx="25">
                  <c:v>0.11471998769850843</c:v>
                </c:pt>
                <c:pt idx="26">
                  <c:v>0.11450932201270926</c:v>
                </c:pt>
                <c:pt idx="27">
                  <c:v>0.11424719331117306</c:v>
                </c:pt>
                <c:pt idx="28">
                  <c:v>0.1139437658094013</c:v>
                </c:pt>
                <c:pt idx="29">
                  <c:v>0.11359474205554605</c:v>
                </c:pt>
                <c:pt idx="30">
                  <c:v>0.11320090539507389</c:v>
                </c:pt>
                <c:pt idx="31">
                  <c:v>0.11276017098185818</c:v>
                </c:pt>
                <c:pt idx="32">
                  <c:v>0.11227245262301921</c:v>
                </c:pt>
                <c:pt idx="33">
                  <c:v>0.1117344458301938</c:v>
                </c:pt>
                <c:pt idx="34">
                  <c:v>0.11115429096764728</c:v>
                </c:pt>
                <c:pt idx="35">
                  <c:v>0.11051936243015938</c:v>
                </c:pt>
                <c:pt idx="36">
                  <c:v>0.10983846009313204</c:v>
                </c:pt>
                <c:pt idx="37">
                  <c:v>0.10910722734659163</c:v>
                </c:pt>
                <c:pt idx="38">
                  <c:v>0.1083258653560365</c:v>
                </c:pt>
                <c:pt idx="39">
                  <c:v>0.10752339871276441</c:v>
                </c:pt>
                <c:pt idx="40">
                  <c:v>0.10660325909131038</c:v>
                </c:pt>
                <c:pt idx="41">
                  <c:v>0.10566699917914202</c:v>
                </c:pt>
                <c:pt idx="42">
                  <c:v>0.10467812271856555</c:v>
                </c:pt>
                <c:pt idx="43">
                  <c:v>0.10365011843389253</c:v>
                </c:pt>
                <c:pt idx="44">
                  <c:v>0.10255696871852689</c:v>
                </c:pt>
                <c:pt idx="45">
                  <c:v>0.10141098761300278</c:v>
                </c:pt>
                <c:pt idx="46">
                  <c:v>0.10021192412494331</c:v>
                </c:pt>
                <c:pt idx="47">
                  <c:v>9.8959658871930076E-2</c:v>
                </c:pt>
                <c:pt idx="48">
                  <c:v>9.7653903808795989E-2</c:v>
                </c:pt>
                <c:pt idx="49">
                  <c:v>9.6294517922360087E-2</c:v>
                </c:pt>
                <c:pt idx="50">
                  <c:v>9.4882354347417902E-2</c:v>
                </c:pt>
                <c:pt idx="51">
                  <c:v>9.3416798288717823E-2</c:v>
                </c:pt>
                <c:pt idx="52">
                  <c:v>9.1897398134094088E-2</c:v>
                </c:pt>
                <c:pt idx="53">
                  <c:v>9.0327462595361674E-2</c:v>
                </c:pt>
                <c:pt idx="54">
                  <c:v>8.8735647534391893E-2</c:v>
                </c:pt>
                <c:pt idx="55">
                  <c:v>8.7063787091872832E-2</c:v>
                </c:pt>
                <c:pt idx="56">
                  <c:v>8.5347551348096989E-2</c:v>
                </c:pt>
                <c:pt idx="57">
                  <c:v>8.3581202729590603E-2</c:v>
                </c:pt>
                <c:pt idx="58">
                  <c:v>8.176496640416879E-2</c:v>
                </c:pt>
                <c:pt idx="59">
                  <c:v>7.9900879940350056E-2</c:v>
                </c:pt>
                <c:pt idx="60">
                  <c:v>7.7993174905234233E-2</c:v>
                </c:pt>
                <c:pt idx="61">
                  <c:v>7.6045297575227044E-2</c:v>
                </c:pt>
                <c:pt idx="62">
                  <c:v>7.4073217412968198E-2</c:v>
                </c:pt>
                <c:pt idx="63">
                  <c:v>7.2054223121808134E-2</c:v>
                </c:pt>
                <c:pt idx="64">
                  <c:v>6.9999151021186243E-2</c:v>
                </c:pt>
                <c:pt idx="65">
                  <c:v>6.7912276450599204E-2</c:v>
                </c:pt>
                <c:pt idx="66">
                  <c:v>6.5780220562255937E-2</c:v>
                </c:pt>
                <c:pt idx="67">
                  <c:v>6.3625640793609786E-2</c:v>
                </c:pt>
                <c:pt idx="68">
                  <c:v>6.1419454641218854E-2</c:v>
                </c:pt>
                <c:pt idx="69">
                  <c:v>5.92261443700094E-2</c:v>
                </c:pt>
                <c:pt idx="70">
                  <c:v>5.7015886226982157E-2</c:v>
                </c:pt>
                <c:pt idx="71">
                  <c:v>5.4690378325924612E-2</c:v>
                </c:pt>
                <c:pt idx="72">
                  <c:v>5.2430620507112571E-2</c:v>
                </c:pt>
                <c:pt idx="73">
                  <c:v>5.0160992729693557E-2</c:v>
                </c:pt>
                <c:pt idx="74">
                  <c:v>4.7890737514200594E-2</c:v>
                </c:pt>
                <c:pt idx="75">
                  <c:v>4.5596157765220788E-2</c:v>
                </c:pt>
                <c:pt idx="76">
                  <c:v>4.3316399545599189E-2</c:v>
                </c:pt>
                <c:pt idx="77">
                  <c:v>4.1040245721014536E-2</c:v>
                </c:pt>
                <c:pt idx="78">
                  <c:v>3.877312151822257E-2</c:v>
                </c:pt>
                <c:pt idx="79">
                  <c:v>3.6518615292607047E-2</c:v>
                </c:pt>
                <c:pt idx="80">
                  <c:v>3.4281335727137305E-2</c:v>
                </c:pt>
                <c:pt idx="81">
                  <c:v>3.2065263149149967E-2</c:v>
                </c:pt>
                <c:pt idx="82">
                  <c:v>2.98717366856882E-2</c:v>
                </c:pt>
                <c:pt idx="83">
                  <c:v>2.7701326202173235E-2</c:v>
                </c:pt>
                <c:pt idx="84">
                  <c:v>2.5596420229612185E-2</c:v>
                </c:pt>
                <c:pt idx="85">
                  <c:v>2.3524145618209206E-2</c:v>
                </c:pt>
                <c:pt idx="86">
                  <c:v>2.1484785703711824E-2</c:v>
                </c:pt>
                <c:pt idx="87">
                  <c:v>1.9414316190558938E-2</c:v>
                </c:pt>
                <c:pt idx="88">
                  <c:v>1.747242043453627E-2</c:v>
                </c:pt>
                <c:pt idx="89">
                  <c:v>1.5593484583677092E-2</c:v>
                </c:pt>
                <c:pt idx="90">
                  <c:v>1.3784490309912479E-2</c:v>
                </c:pt>
                <c:pt idx="91">
                  <c:v>1.2168230790452863E-2</c:v>
                </c:pt>
                <c:pt idx="92">
                  <c:v>1.0406297816264393E-2</c:v>
                </c:pt>
                <c:pt idx="93">
                  <c:v>8.8805733725159236E-3</c:v>
                </c:pt>
                <c:pt idx="94">
                  <c:v>7.4055971604901245E-3</c:v>
                </c:pt>
                <c:pt idx="95">
                  <c:v>6.0749787175210955E-3</c:v>
                </c:pt>
                <c:pt idx="96">
                  <c:v>4.7365502975759369E-3</c:v>
                </c:pt>
                <c:pt idx="97">
                  <c:v>3.7789957528895843E-3</c:v>
                </c:pt>
                <c:pt idx="98">
                  <c:v>2.8048334238449353E-3</c:v>
                </c:pt>
                <c:pt idx="99">
                  <c:v>2.0495900994086944E-3</c:v>
                </c:pt>
                <c:pt idx="100">
                  <c:v>1.3615031920080685E-3</c:v>
                </c:pt>
                <c:pt idx="101">
                  <c:v>8.9248766540007355E-4</c:v>
                </c:pt>
                <c:pt idx="102">
                  <c:v>5.4954276933323848E-4</c:v>
                </c:pt>
                <c:pt idx="103">
                  <c:v>2.7156402617131307E-4</c:v>
                </c:pt>
                <c:pt idx="104">
                  <c:v>1.4041413786457563E-4</c:v>
                </c:pt>
                <c:pt idx="105">
                  <c:v>4.9777664971983959E-5</c:v>
                </c:pt>
                <c:pt idx="106">
                  <c:v>1.6449138900996287E-5</c:v>
                </c:pt>
                <c:pt idx="107">
                  <c:v>1.6423473216900237E-5</c:v>
                </c:pt>
                <c:pt idx="108">
                  <c:v>1.0149726986735839E-5</c:v>
                </c:pt>
                <c:pt idx="109">
                  <c:v>0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5F-4710-A836-DD25F6C2C928}"/>
            </c:ext>
          </c:extLst>
        </c:ser>
        <c:ser>
          <c:idx val="2"/>
          <c:order val="2"/>
          <c:tx>
            <c:strRef>
              <c:f>'Terme de pénalité Gamma 0,8'!$F$38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0,8'!$F$39:$F$149</c:f>
              <c:numCache>
                <c:formatCode>0.00%</c:formatCode>
                <c:ptCount val="111"/>
                <c:pt idx="0">
                  <c:v>2.4999939072095786E-2</c:v>
                </c:pt>
                <c:pt idx="1">
                  <c:v>2.5814002382893518E-2</c:v>
                </c:pt>
                <c:pt idx="2">
                  <c:v>2.6650018049914851E-2</c:v>
                </c:pt>
                <c:pt idx="3">
                  <c:v>2.7498380482344671E-2</c:v>
                </c:pt>
                <c:pt idx="4">
                  <c:v>2.8359158451332703E-2</c:v>
                </c:pt>
                <c:pt idx="5">
                  <c:v>2.9232641833592737E-2</c:v>
                </c:pt>
                <c:pt idx="6">
                  <c:v>3.0118655742684363E-2</c:v>
                </c:pt>
                <c:pt idx="7">
                  <c:v>3.1018255128254058E-2</c:v>
                </c:pt>
                <c:pt idx="8">
                  <c:v>3.1930562956527485E-2</c:v>
                </c:pt>
                <c:pt idx="9">
                  <c:v>3.2855452851819032E-2</c:v>
                </c:pt>
                <c:pt idx="10">
                  <c:v>3.3793348952624258E-2</c:v>
                </c:pt>
                <c:pt idx="11">
                  <c:v>3.4743881037099071E-2</c:v>
                </c:pt>
                <c:pt idx="12">
                  <c:v>3.5707315662740068E-2</c:v>
                </c:pt>
                <c:pt idx="13">
                  <c:v>3.6664619417244644E-2</c:v>
                </c:pt>
                <c:pt idx="14">
                  <c:v>3.8655800555992124E-2</c:v>
                </c:pt>
                <c:pt idx="15">
                  <c:v>3.9669466314768011E-2</c:v>
                </c:pt>
                <c:pt idx="16">
                  <c:v>4.0696227426336461E-2</c:v>
                </c:pt>
                <c:pt idx="17">
                  <c:v>4.1737497656207573E-2</c:v>
                </c:pt>
                <c:pt idx="18">
                  <c:v>4.2788642752909806E-2</c:v>
                </c:pt>
                <c:pt idx="19">
                  <c:v>4.3854156830974579E-2</c:v>
                </c:pt>
                <c:pt idx="20">
                  <c:v>4.4932454683192243E-2</c:v>
                </c:pt>
                <c:pt idx="21">
                  <c:v>4.6013341515074996E-2</c:v>
                </c:pt>
                <c:pt idx="22">
                  <c:v>4.7121649169291346E-2</c:v>
                </c:pt>
                <c:pt idx="23">
                  <c:v>4.8238578323978668E-2</c:v>
                </c:pt>
                <c:pt idx="24">
                  <c:v>4.936791674077156E-2</c:v>
                </c:pt>
                <c:pt idx="25">
                  <c:v>5.0509305385043168E-2</c:v>
                </c:pt>
                <c:pt idx="26">
                  <c:v>5.1664329508124843E-2</c:v>
                </c:pt>
                <c:pt idx="27">
                  <c:v>5.2820099372956932E-2</c:v>
                </c:pt>
                <c:pt idx="28">
                  <c:v>5.4003186138424607E-2</c:v>
                </c:pt>
                <c:pt idx="29">
                  <c:v>5.5199127723406023E-2</c:v>
                </c:pt>
                <c:pt idx="30">
                  <c:v>5.6407365699590067E-2</c:v>
                </c:pt>
                <c:pt idx="31">
                  <c:v>5.7628101213698872E-2</c:v>
                </c:pt>
                <c:pt idx="32">
                  <c:v>5.8861237538611687E-2</c:v>
                </c:pt>
                <c:pt idx="33">
                  <c:v>6.0109567580129669E-2</c:v>
                </c:pt>
                <c:pt idx="34">
                  <c:v>6.1374797943489573E-2</c:v>
                </c:pt>
                <c:pt idx="35">
                  <c:v>6.2636305102602916E-2</c:v>
                </c:pt>
                <c:pt idx="36">
                  <c:v>6.3917954423721279E-2</c:v>
                </c:pt>
                <c:pt idx="37">
                  <c:v>6.5211402963294973E-2</c:v>
                </c:pt>
                <c:pt idx="38">
                  <c:v>6.6516185158337654E-2</c:v>
                </c:pt>
                <c:pt idx="39">
                  <c:v>6.7774236234053847E-2</c:v>
                </c:pt>
                <c:pt idx="40">
                  <c:v>6.9150329302032576E-2</c:v>
                </c:pt>
                <c:pt idx="41">
                  <c:v>7.0492370389839507E-2</c:v>
                </c:pt>
                <c:pt idx="42">
                  <c:v>7.1845737632398834E-2</c:v>
                </c:pt>
                <c:pt idx="43">
                  <c:v>7.3214202475072529E-2</c:v>
                </c:pt>
                <c:pt idx="44">
                  <c:v>7.4590709685077861E-2</c:v>
                </c:pt>
                <c:pt idx="45">
                  <c:v>7.5978918876091039E-2</c:v>
                </c:pt>
                <c:pt idx="46">
                  <c:v>7.7378447889818971E-2</c:v>
                </c:pt>
                <c:pt idx="47">
                  <c:v>7.878873160448166E-2</c:v>
                </c:pt>
                <c:pt idx="48">
                  <c:v>8.0209310417198754E-2</c:v>
                </c:pt>
                <c:pt idx="49">
                  <c:v>8.163960366008842E-2</c:v>
                </c:pt>
                <c:pt idx="50">
                  <c:v>8.3079017030156369E-2</c:v>
                </c:pt>
                <c:pt idx="51">
                  <c:v>8.4527346304362594E-2</c:v>
                </c:pt>
                <c:pt idx="52">
                  <c:v>8.5973317928539517E-2</c:v>
                </c:pt>
                <c:pt idx="53">
                  <c:v>8.7435637822344481E-2</c:v>
                </c:pt>
                <c:pt idx="54">
                  <c:v>8.8907822025266009E-2</c:v>
                </c:pt>
                <c:pt idx="55">
                  <c:v>9.0393011873031559E-2</c:v>
                </c:pt>
                <c:pt idx="56">
                  <c:v>9.1890558787899909E-2</c:v>
                </c:pt>
                <c:pt idx="57">
                  <c:v>9.3396994914646064E-2</c:v>
                </c:pt>
                <c:pt idx="58">
                  <c:v>9.4910892490680659E-2</c:v>
                </c:pt>
                <c:pt idx="59">
                  <c:v>9.6425660488350412E-2</c:v>
                </c:pt>
                <c:pt idx="60">
                  <c:v>9.7863123018334455E-2</c:v>
                </c:pt>
                <c:pt idx="61">
                  <c:v>9.9387177693068873E-2</c:v>
                </c:pt>
                <c:pt idx="62">
                  <c:v>0.10087276138115334</c:v>
                </c:pt>
                <c:pt idx="63">
                  <c:v>0.10237967869762779</c:v>
                </c:pt>
                <c:pt idx="64">
                  <c:v>0.10388646241351068</c:v>
                </c:pt>
                <c:pt idx="65">
                  <c:v>0.10538873418739657</c:v>
                </c:pt>
                <c:pt idx="66">
                  <c:v>0.10690882337387979</c:v>
                </c:pt>
                <c:pt idx="67">
                  <c:v>0.10836143519538653</c:v>
                </c:pt>
                <c:pt idx="68">
                  <c:v>0.10990438278080877</c:v>
                </c:pt>
                <c:pt idx="69">
                  <c:v>0.11138812383182096</c:v>
                </c:pt>
                <c:pt idx="70">
                  <c:v>0.11286972354898285</c:v>
                </c:pt>
                <c:pt idx="71">
                  <c:v>0.11432929468991829</c:v>
                </c:pt>
                <c:pt idx="72">
                  <c:v>0.11578450284180311</c:v>
                </c:pt>
                <c:pt idx="73">
                  <c:v>0.117225749985441</c:v>
                </c:pt>
                <c:pt idx="74">
                  <c:v>0.11862746849696261</c:v>
                </c:pt>
                <c:pt idx="75">
                  <c:v>0.12005931548798222</c:v>
                </c:pt>
                <c:pt idx="76">
                  <c:v>0.12144722328793017</c:v>
                </c:pt>
                <c:pt idx="77">
                  <c:v>0.12281201996141962</c:v>
                </c:pt>
                <c:pt idx="78">
                  <c:v>0.12415226461294764</c:v>
                </c:pt>
                <c:pt idx="79">
                  <c:v>0.12546458004553182</c:v>
                </c:pt>
                <c:pt idx="80">
                  <c:v>0.1267451371086307</c:v>
                </c:pt>
                <c:pt idx="81">
                  <c:v>0.1279918530597601</c:v>
                </c:pt>
                <c:pt idx="82">
                  <c:v>0.12919680335496445</c:v>
                </c:pt>
                <c:pt idx="83">
                  <c:v>0.13037414895113136</c:v>
                </c:pt>
                <c:pt idx="84">
                  <c:v>0.13147516373016258</c:v>
                </c:pt>
                <c:pt idx="85">
                  <c:v>0.1325291150035362</c:v>
                </c:pt>
                <c:pt idx="86">
                  <c:v>0.13352202322553103</c:v>
                </c:pt>
                <c:pt idx="87">
                  <c:v>0.13446450641742747</c:v>
                </c:pt>
                <c:pt idx="88">
                  <c:v>0.13531271941777751</c:v>
                </c:pt>
                <c:pt idx="89">
                  <c:v>0.13606887645335233</c:v>
                </c:pt>
                <c:pt idx="90">
                  <c:v>0.13671872467169718</c:v>
                </c:pt>
                <c:pt idx="91">
                  <c:v>0.13733214373716746</c:v>
                </c:pt>
                <c:pt idx="92">
                  <c:v>0.13762614647935262</c:v>
                </c:pt>
                <c:pt idx="93">
                  <c:v>0.13783187307701836</c:v>
                </c:pt>
                <c:pt idx="94">
                  <c:v>0.13784089393680302</c:v>
                </c:pt>
                <c:pt idx="95">
                  <c:v>0.13759577313257038</c:v>
                </c:pt>
                <c:pt idx="96">
                  <c:v>0.137037849381384</c:v>
                </c:pt>
                <c:pt idx="97">
                  <c:v>0.13616249948002107</c:v>
                </c:pt>
                <c:pt idx="98">
                  <c:v>0.13482203111714167</c:v>
                </c:pt>
                <c:pt idx="99">
                  <c:v>0.13292041264973034</c:v>
                </c:pt>
                <c:pt idx="100">
                  <c:v>0.13035490418015833</c:v>
                </c:pt>
                <c:pt idx="101">
                  <c:v>0.1269433468719629</c:v>
                </c:pt>
                <c:pt idx="102">
                  <c:v>0.12250605916754001</c:v>
                </c:pt>
                <c:pt idx="103">
                  <c:v>0.1167561833194177</c:v>
                </c:pt>
                <c:pt idx="104">
                  <c:v>0.10938481811912558</c:v>
                </c:pt>
                <c:pt idx="105">
                  <c:v>9.9863969817395898E-2</c:v>
                </c:pt>
                <c:pt idx="106">
                  <c:v>8.7449585709932109E-2</c:v>
                </c:pt>
                <c:pt idx="107">
                  <c:v>7.082380534385363E-2</c:v>
                </c:pt>
                <c:pt idx="108">
                  <c:v>4.7597332929458128E-2</c:v>
                </c:pt>
                <c:pt idx="109">
                  <c:v>1.2814484108832517E-2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5F-4710-A836-DD25F6C2C928}"/>
            </c:ext>
          </c:extLst>
        </c:ser>
        <c:ser>
          <c:idx val="3"/>
          <c:order val="3"/>
          <c:tx>
            <c:strRef>
              <c:f>'Terme de pénalité Gamma 0,8'!$G$38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0,8'!$G$39:$G$149</c:f>
              <c:numCache>
                <c:formatCode>0.00%</c:formatCode>
                <c:ptCount val="111"/>
                <c:pt idx="0">
                  <c:v>2.4783991556586501E-2</c:v>
                </c:pt>
                <c:pt idx="1">
                  <c:v>2.5788547831957161E-2</c:v>
                </c:pt>
                <c:pt idx="2">
                  <c:v>2.6862434473288253E-2</c:v>
                </c:pt>
                <c:pt idx="3">
                  <c:v>2.7974008711840765E-2</c:v>
                </c:pt>
                <c:pt idx="4">
                  <c:v>2.9118301509627253E-2</c:v>
                </c:pt>
                <c:pt idx="5">
                  <c:v>3.029528568455123E-2</c:v>
                </c:pt>
                <c:pt idx="6">
                  <c:v>3.1505456386107057E-2</c:v>
                </c:pt>
                <c:pt idx="7">
                  <c:v>3.2750943446162022E-2</c:v>
                </c:pt>
                <c:pt idx="8">
                  <c:v>3.4031673223012308E-2</c:v>
                </c:pt>
                <c:pt idx="9">
                  <c:v>3.5348186396563494E-2</c:v>
                </c:pt>
                <c:pt idx="10">
                  <c:v>3.6702053211821961E-2</c:v>
                </c:pt>
                <c:pt idx="11">
                  <c:v>3.8093726539025242E-2</c:v>
                </c:pt>
                <c:pt idx="12">
                  <c:v>3.9524585577417441E-2</c:v>
                </c:pt>
                <c:pt idx="13">
                  <c:v>4.0961883577298477E-2</c:v>
                </c:pt>
                <c:pt idx="14">
                  <c:v>4.4027796340783416E-2</c:v>
                </c:pt>
                <c:pt idx="15">
                  <c:v>4.5623931045390205E-2</c:v>
                </c:pt>
                <c:pt idx="16">
                  <c:v>4.7265338771590379E-2</c:v>
                </c:pt>
                <c:pt idx="17">
                  <c:v>4.8956033849057785E-2</c:v>
                </c:pt>
                <c:pt idx="18">
                  <c:v>5.0688551048820328E-2</c:v>
                </c:pt>
                <c:pt idx="19">
                  <c:v>5.2472636998397847E-2</c:v>
                </c:pt>
                <c:pt idx="20">
                  <c:v>5.4306794433124819E-2</c:v>
                </c:pt>
                <c:pt idx="21">
                  <c:v>5.617636662832895E-2</c:v>
                </c:pt>
                <c:pt idx="22">
                  <c:v>5.81262628256159E-2</c:v>
                </c:pt>
                <c:pt idx="23">
                  <c:v>6.0120524447658273E-2</c:v>
                </c:pt>
                <c:pt idx="24">
                  <c:v>6.2171009858598233E-2</c:v>
                </c:pt>
                <c:pt idx="25">
                  <c:v>6.4280459548675978E-2</c:v>
                </c:pt>
                <c:pt idx="26">
                  <c:v>6.6445983615327511E-2</c:v>
                </c:pt>
                <c:pt idx="27">
                  <c:v>6.8699299264612573E-2</c:v>
                </c:pt>
                <c:pt idx="28">
                  <c:v>7.0985366042620471E-2</c:v>
                </c:pt>
                <c:pt idx="29">
                  <c:v>7.3334864176522796E-2</c:v>
                </c:pt>
                <c:pt idx="30">
                  <c:v>7.5753568387497125E-2</c:v>
                </c:pt>
                <c:pt idx="31">
                  <c:v>7.8240091581149196E-2</c:v>
                </c:pt>
                <c:pt idx="32">
                  <c:v>8.0797818895107468E-2</c:v>
                </c:pt>
                <c:pt idx="33">
                  <c:v>8.3419158241183955E-2</c:v>
                </c:pt>
                <c:pt idx="34">
                  <c:v>8.6137278197760889E-2</c:v>
                </c:pt>
                <c:pt idx="35">
                  <c:v>8.8913390665870826E-2</c:v>
                </c:pt>
                <c:pt idx="36">
                  <c:v>9.1780672971690153E-2</c:v>
                </c:pt>
                <c:pt idx="37">
                  <c:v>9.473036816703613E-2</c:v>
                </c:pt>
                <c:pt idx="38">
                  <c:v>9.776658662743791E-2</c:v>
                </c:pt>
                <c:pt idx="39">
                  <c:v>0.10092746955594865</c:v>
                </c:pt>
                <c:pt idx="40">
                  <c:v>0.10411424422806458</c:v>
                </c:pt>
                <c:pt idx="41">
                  <c:v>0.1074264751430978</c:v>
                </c:pt>
                <c:pt idx="42">
                  <c:v>0.11083586867513284</c:v>
                </c:pt>
                <c:pt idx="43">
                  <c:v>0.11431619586911425</c:v>
                </c:pt>
                <c:pt idx="44">
                  <c:v>0.11792967587794338</c:v>
                </c:pt>
                <c:pt idx="45">
                  <c:v>0.12164951024290332</c:v>
                </c:pt>
                <c:pt idx="46">
                  <c:v>0.12547973130913592</c:v>
                </c:pt>
                <c:pt idx="47">
                  <c:v>0.12942338775787418</c:v>
                </c:pt>
                <c:pt idx="48">
                  <c:v>0.13348453519974679</c:v>
                </c:pt>
                <c:pt idx="49">
                  <c:v>0.13766747626253931</c:v>
                </c:pt>
                <c:pt idx="50">
                  <c:v>0.14197346806231326</c:v>
                </c:pt>
                <c:pt idx="51">
                  <c:v>0.14640885944281459</c:v>
                </c:pt>
                <c:pt idx="52">
                  <c:v>0.15102005797824383</c:v>
                </c:pt>
                <c:pt idx="53">
                  <c:v>0.15572814458551618</c:v>
                </c:pt>
                <c:pt idx="54">
                  <c:v>0.16056706154776093</c:v>
                </c:pt>
                <c:pt idx="55">
                  <c:v>0.16557025805805239</c:v>
                </c:pt>
                <c:pt idx="56">
                  <c:v>0.17071245071335614</c:v>
                </c:pt>
                <c:pt idx="57">
                  <c:v>0.17600785988187331</c:v>
                </c:pt>
                <c:pt idx="58">
                  <c:v>0.18146004819401909</c:v>
                </c:pt>
                <c:pt idx="59">
                  <c:v>0.18707699903852099</c:v>
                </c:pt>
                <c:pt idx="60">
                  <c:v>0.1928498811204076</c:v>
                </c:pt>
                <c:pt idx="61">
                  <c:v>0.19876860044328645</c:v>
                </c:pt>
                <c:pt idx="62">
                  <c:v>0.20491988629736307</c:v>
                </c:pt>
                <c:pt idx="63">
                  <c:v>0.21121929508050197</c:v>
                </c:pt>
                <c:pt idx="64">
                  <c:v>0.21770175566660147</c:v>
                </c:pt>
                <c:pt idx="65">
                  <c:v>0.22437245113257814</c:v>
                </c:pt>
                <c:pt idx="66">
                  <c:v>0.23122788806957784</c:v>
                </c:pt>
                <c:pt idx="67">
                  <c:v>0.23832280239951947</c:v>
                </c:pt>
                <c:pt idx="68">
                  <c:v>0.24554991866508438</c:v>
                </c:pt>
                <c:pt idx="69">
                  <c:v>0.25302041144192466</c:v>
                </c:pt>
                <c:pt idx="70">
                  <c:v>0.26069381721578638</c:v>
                </c:pt>
                <c:pt idx="71">
                  <c:v>0.26859407257125895</c:v>
                </c:pt>
                <c:pt idx="72">
                  <c:v>0.27671441806741875</c:v>
                </c:pt>
                <c:pt idx="73">
                  <c:v>0.28506625574481048</c:v>
                </c:pt>
                <c:pt idx="74">
                  <c:v>0.29366914630315327</c:v>
                </c:pt>
                <c:pt idx="75">
                  <c:v>0.30249860368257897</c:v>
                </c:pt>
                <c:pt idx="76">
                  <c:v>0.31159370866849873</c:v>
                </c:pt>
                <c:pt idx="77">
                  <c:v>0.32095485067214791</c:v>
                </c:pt>
                <c:pt idx="78">
                  <c:v>0.33059225914480134</c:v>
                </c:pt>
                <c:pt idx="79">
                  <c:v>0.34051870799333239</c:v>
                </c:pt>
                <c:pt idx="80">
                  <c:v>0.35074713938506419</c:v>
                </c:pt>
                <c:pt idx="81">
                  <c:v>0.36129713067063157</c:v>
                </c:pt>
                <c:pt idx="82">
                  <c:v>0.37219223797647843</c:v>
                </c:pt>
                <c:pt idx="83">
                  <c:v>0.38337530144861476</c:v>
                </c:pt>
                <c:pt idx="84">
                  <c:v>0.39501463855370889</c:v>
                </c:pt>
                <c:pt idx="85">
                  <c:v>0.40706124252305076</c:v>
                </c:pt>
                <c:pt idx="86">
                  <c:v>0.41950517644100621</c:v>
                </c:pt>
                <c:pt idx="87">
                  <c:v>0.43244419379717791</c:v>
                </c:pt>
                <c:pt idx="88">
                  <c:v>0.44588155719246536</c:v>
                </c:pt>
                <c:pt idx="89">
                  <c:v>0.45987168095586484</c:v>
                </c:pt>
                <c:pt idx="90">
                  <c:v>0.47446677917350671</c:v>
                </c:pt>
                <c:pt idx="91">
                  <c:v>0.48989699122697761</c:v>
                </c:pt>
                <c:pt idx="92">
                  <c:v>0.50572906834036635</c:v>
                </c:pt>
                <c:pt idx="93">
                  <c:v>0.52263086002896042</c:v>
                </c:pt>
                <c:pt idx="94">
                  <c:v>0.54026938382225564</c:v>
                </c:pt>
                <c:pt idx="95">
                  <c:v>0.55905850428923676</c:v>
                </c:pt>
                <c:pt idx="96">
                  <c:v>0.57903623489892908</c:v>
                </c:pt>
                <c:pt idx="97">
                  <c:v>0.5999662406742049</c:v>
                </c:pt>
                <c:pt idx="98">
                  <c:v>0.62247610436534673</c:v>
                </c:pt>
                <c:pt idx="99">
                  <c:v>0.64647328571137586</c:v>
                </c:pt>
                <c:pt idx="100">
                  <c:v>0.67208815292721069</c:v>
                </c:pt>
                <c:pt idx="101">
                  <c:v>0.69936551600700325</c:v>
                </c:pt>
                <c:pt idx="102">
                  <c:v>0.72837679213206541</c:v>
                </c:pt>
                <c:pt idx="103">
                  <c:v>0.75916727265194583</c:v>
                </c:pt>
                <c:pt idx="104">
                  <c:v>0.79157054617121481</c:v>
                </c:pt>
                <c:pt idx="105">
                  <c:v>0.82574288653995598</c:v>
                </c:pt>
                <c:pt idx="106">
                  <c:v>0.86164673442012418</c:v>
                </c:pt>
                <c:pt idx="107">
                  <c:v>0.89990560092716942</c:v>
                </c:pt>
                <c:pt idx="108">
                  <c:v>0.94060719158592221</c:v>
                </c:pt>
                <c:pt idx="109">
                  <c:v>0.98625822783905548</c:v>
                </c:pt>
                <c:pt idx="110">
                  <c:v>0.99999863210291262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5F-4710-A836-DD25F6C2C928}"/>
            </c:ext>
          </c:extLst>
        </c:ser>
        <c:ser>
          <c:idx val="4"/>
          <c:order val="4"/>
          <c:tx>
            <c:strRef>
              <c:f>'Terme de pénalité Gamma 0,8'!$H$38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0,8'!$H$39:$H$149</c:f>
              <c:numCache>
                <c:formatCode>0.00%</c:formatCode>
                <c:ptCount val="111"/>
                <c:pt idx="0">
                  <c:v>8.7221998699237815E-2</c:v>
                </c:pt>
                <c:pt idx="1">
                  <c:v>8.8120241613367317E-2</c:v>
                </c:pt>
                <c:pt idx="2">
                  <c:v>8.9049656251243156E-2</c:v>
                </c:pt>
                <c:pt idx="3">
                  <c:v>8.9958954485301793E-2</c:v>
                </c:pt>
                <c:pt idx="4">
                  <c:v>9.0846298103624337E-2</c:v>
                </c:pt>
                <c:pt idx="5">
                  <c:v>9.1710854000322653E-2</c:v>
                </c:pt>
                <c:pt idx="6">
                  <c:v>9.2550891759430015E-2</c:v>
                </c:pt>
                <c:pt idx="7">
                  <c:v>9.3368663648469741E-2</c:v>
                </c:pt>
                <c:pt idx="8">
                  <c:v>9.4161286984699055E-2</c:v>
                </c:pt>
                <c:pt idx="9">
                  <c:v>9.4929402656474468E-2</c:v>
                </c:pt>
                <c:pt idx="10">
                  <c:v>9.5671929212739412E-2</c:v>
                </c:pt>
                <c:pt idx="11">
                  <c:v>9.6389148402773531E-2</c:v>
                </c:pt>
                <c:pt idx="12">
                  <c:v>9.7080000111727502E-2</c:v>
                </c:pt>
                <c:pt idx="13">
                  <c:v>9.7758899081360193E-2</c:v>
                </c:pt>
                <c:pt idx="14">
                  <c:v>9.900479983696242E-2</c:v>
                </c:pt>
                <c:pt idx="15">
                  <c:v>9.9585568465713481E-2</c:v>
                </c:pt>
                <c:pt idx="16">
                  <c:v>0.10013797441799792</c:v>
                </c:pt>
                <c:pt idx="17">
                  <c:v>0.10066136142100793</c:v>
                </c:pt>
                <c:pt idx="18">
                  <c:v>0.10115447479308766</c:v>
                </c:pt>
                <c:pt idx="19">
                  <c:v>0.10161729653540404</c:v>
                </c:pt>
                <c:pt idx="20">
                  <c:v>0.10204959093455233</c:v>
                </c:pt>
                <c:pt idx="21">
                  <c:v>0.1024157347465145</c:v>
                </c:pt>
                <c:pt idx="22">
                  <c:v>0.10281032486545277</c:v>
                </c:pt>
                <c:pt idx="23">
                  <c:v>0.10314809611824845</c:v>
                </c:pt>
                <c:pt idx="24">
                  <c:v>0.10345144934109834</c:v>
                </c:pt>
                <c:pt idx="25">
                  <c:v>0.10371938044464671</c:v>
                </c:pt>
                <c:pt idx="26">
                  <c:v>0.10395438363548724</c:v>
                </c:pt>
                <c:pt idx="27">
                  <c:v>0.10414494493650081</c:v>
                </c:pt>
                <c:pt idx="28">
                  <c:v>0.10430701766421333</c:v>
                </c:pt>
                <c:pt idx="29">
                  <c:v>0.10443231993692299</c:v>
                </c:pt>
                <c:pt idx="30">
                  <c:v>0.10452017064534183</c:v>
                </c:pt>
                <c:pt idx="31">
                  <c:v>0.10456913156135338</c:v>
                </c:pt>
                <c:pt idx="32">
                  <c:v>0.1045785055080381</c:v>
                </c:pt>
                <c:pt idx="33">
                  <c:v>0.10454671635663466</c:v>
                </c:pt>
                <c:pt idx="34">
                  <c:v>0.10447221871330538</c:v>
                </c:pt>
                <c:pt idx="35">
                  <c:v>0.10435998180421295</c:v>
                </c:pt>
                <c:pt idx="36">
                  <c:v>0.10420191431585836</c:v>
                </c:pt>
                <c:pt idx="37">
                  <c:v>0.10399978126693404</c:v>
                </c:pt>
                <c:pt idx="38">
                  <c:v>0.10375237743949602</c:v>
                </c:pt>
                <c:pt idx="39">
                  <c:v>0.10349045793999785</c:v>
                </c:pt>
                <c:pt idx="40">
                  <c:v>0.10311731257583023</c:v>
                </c:pt>
                <c:pt idx="41">
                  <c:v>0.10272623415263109</c:v>
                </c:pt>
                <c:pt idx="42">
                  <c:v>0.10228524707656679</c:v>
                </c:pt>
                <c:pt idx="43">
                  <c:v>0.10180036952285101</c:v>
                </c:pt>
                <c:pt idx="44">
                  <c:v>0.10125846501796283</c:v>
                </c:pt>
                <c:pt idx="45">
                  <c:v>0.10066464339932689</c:v>
                </c:pt>
                <c:pt idx="46">
                  <c:v>0.10001809898917896</c:v>
                </c:pt>
                <c:pt idx="47">
                  <c:v>9.9317944978600789E-2</c:v>
                </c:pt>
                <c:pt idx="48">
                  <c:v>9.8563218723128385E-2</c:v>
                </c:pt>
                <c:pt idx="49">
                  <c:v>9.7752981377500769E-2</c:v>
                </c:pt>
                <c:pt idx="50">
                  <c:v>9.688646302127929E-2</c:v>
                </c:pt>
                <c:pt idx="51">
                  <c:v>9.5962598296699578E-2</c:v>
                </c:pt>
                <c:pt idx="52">
                  <c:v>9.4981067883404241E-2</c:v>
                </c:pt>
                <c:pt idx="53">
                  <c:v>9.3940971200847947E-2</c:v>
                </c:pt>
                <c:pt idx="54">
                  <c:v>9.2875070657522998E-2</c:v>
                </c:pt>
                <c:pt idx="55">
                  <c:v>9.1690792084835368E-2</c:v>
                </c:pt>
                <c:pt idx="56">
                  <c:v>9.0478048376109635E-2</c:v>
                </c:pt>
                <c:pt idx="57">
                  <c:v>8.9208089078758171E-2</c:v>
                </c:pt>
                <c:pt idx="58">
                  <c:v>8.7880936420053027E-2</c:v>
                </c:pt>
                <c:pt idx="59">
                  <c:v>8.6498303469808274E-2</c:v>
                </c:pt>
                <c:pt idx="60">
                  <c:v>8.4991333979547404E-2</c:v>
                </c:pt>
                <c:pt idx="61">
                  <c:v>8.346980556444196E-2</c:v>
                </c:pt>
                <c:pt idx="62">
                  <c:v>8.1906454415000496E-2</c:v>
                </c:pt>
                <c:pt idx="63">
                  <c:v>8.0275704899304731E-2</c:v>
                </c:pt>
                <c:pt idx="64">
                  <c:v>7.8586921244060984E-2</c:v>
                </c:pt>
                <c:pt idx="65">
                  <c:v>7.6844853378812278E-2</c:v>
                </c:pt>
                <c:pt idx="66">
                  <c:v>7.4991810606538672E-2</c:v>
                </c:pt>
                <c:pt idx="67">
                  <c:v>7.3122164329595923E-2</c:v>
                </c:pt>
                <c:pt idx="68">
                  <c:v>7.1209145229909926E-2</c:v>
                </c:pt>
                <c:pt idx="69">
                  <c:v>6.9231942714999675E-2</c:v>
                </c:pt>
                <c:pt idx="70">
                  <c:v>6.7204695202997405E-2</c:v>
                </c:pt>
                <c:pt idx="71">
                  <c:v>6.5206966576325062E-2</c:v>
                </c:pt>
                <c:pt idx="72">
                  <c:v>6.3101527405239999E-2</c:v>
                </c:pt>
                <c:pt idx="73">
                  <c:v>6.0953356546234905E-2</c:v>
                </c:pt>
                <c:pt idx="74">
                  <c:v>5.8729812380513627E-2</c:v>
                </c:pt>
                <c:pt idx="75">
                  <c:v>5.6531051587059289E-2</c:v>
                </c:pt>
                <c:pt idx="76">
                  <c:v>5.4268232675371286E-2</c:v>
                </c:pt>
                <c:pt idx="77">
                  <c:v>5.197300679143383E-2</c:v>
                </c:pt>
                <c:pt idx="78">
                  <c:v>4.9650242219266512E-2</c:v>
                </c:pt>
                <c:pt idx="79">
                  <c:v>4.7302320246226305E-2</c:v>
                </c:pt>
                <c:pt idx="80">
                  <c:v>4.4933680795047705E-2</c:v>
                </c:pt>
                <c:pt idx="81">
                  <c:v>4.2548482710845215E-2</c:v>
                </c:pt>
                <c:pt idx="82">
                  <c:v>4.0151007565869534E-2</c:v>
                </c:pt>
                <c:pt idx="83">
                  <c:v>3.7734206137539923E-2</c:v>
                </c:pt>
                <c:pt idx="84">
                  <c:v>3.5338560904687018E-2</c:v>
                </c:pt>
                <c:pt idx="85">
                  <c:v>3.2942820628855847E-2</c:v>
                </c:pt>
                <c:pt idx="86">
                  <c:v>3.0552586229265856E-2</c:v>
                </c:pt>
                <c:pt idx="87">
                  <c:v>2.8038927021450943E-2</c:v>
                </c:pt>
                <c:pt idx="88">
                  <c:v>2.5657655410695784E-2</c:v>
                </c:pt>
                <c:pt idx="89">
                  <c:v>2.3304840133689341E-2</c:v>
                </c:pt>
                <c:pt idx="90">
                  <c:v>2.0989600849203861E-2</c:v>
                </c:pt>
                <c:pt idx="91">
                  <c:v>1.8786391129282255E-2</c:v>
                </c:pt>
                <c:pt idx="92">
                  <c:v>1.6513361168169198E-2</c:v>
                </c:pt>
                <c:pt idx="93">
                  <c:v>1.4388303344573312E-2</c:v>
                </c:pt>
                <c:pt idx="94">
                  <c:v>1.2328924018859667E-2</c:v>
                </c:pt>
                <c:pt idx="95">
                  <c:v>1.0382976343966932E-2</c:v>
                </c:pt>
                <c:pt idx="96">
                  <c:v>8.6809189230227721E-3</c:v>
                </c:pt>
                <c:pt idx="97">
                  <c:v>6.8853721527588852E-3</c:v>
                </c:pt>
                <c:pt idx="98">
                  <c:v>5.3493446380356918E-3</c:v>
                </c:pt>
                <c:pt idx="99">
                  <c:v>4.0356791845766859E-3</c:v>
                </c:pt>
                <c:pt idx="100">
                  <c:v>2.878639996031072E-3</c:v>
                </c:pt>
                <c:pt idx="101">
                  <c:v>1.984061965858327E-3</c:v>
                </c:pt>
                <c:pt idx="102">
                  <c:v>1.25762364697246E-3</c:v>
                </c:pt>
                <c:pt idx="103">
                  <c:v>7.2950795359054746E-4</c:v>
                </c:pt>
                <c:pt idx="104">
                  <c:v>3.8171688926809378E-4</c:v>
                </c:pt>
                <c:pt idx="105">
                  <c:v>1.6896326375949374E-4</c:v>
                </c:pt>
                <c:pt idx="106">
                  <c:v>5.9125727753264478E-5</c:v>
                </c:pt>
                <c:pt idx="107">
                  <c:v>5.882704916911119E-5</c:v>
                </c:pt>
                <c:pt idx="108">
                  <c:v>1.0054488768783391E-6</c:v>
                </c:pt>
                <c:pt idx="109">
                  <c:v>0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5F-4710-A836-DD25F6C2C928}"/>
            </c:ext>
          </c:extLst>
        </c:ser>
        <c:ser>
          <c:idx val="5"/>
          <c:order val="5"/>
          <c:tx>
            <c:strRef>
              <c:f>'Terme de pénalité Gamma 0,8'!$I$38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0,8'!$I$39:$I$149</c:f>
              <c:numCache>
                <c:formatCode>0.00%</c:formatCode>
                <c:ptCount val="111"/>
                <c:pt idx="0">
                  <c:v>0.12048204240469022</c:v>
                </c:pt>
                <c:pt idx="1">
                  <c:v>0.12058706162074978</c:v>
                </c:pt>
                <c:pt idx="2">
                  <c:v>0.12071950257295223</c:v>
                </c:pt>
                <c:pt idx="3">
                  <c:v>0.12081096201695006</c:v>
                </c:pt>
                <c:pt idx="4">
                  <c:v>0.12086390222581779</c:v>
                </c:pt>
                <c:pt idx="5">
                  <c:v>0.12088088095682512</c:v>
                </c:pt>
                <c:pt idx="6">
                  <c:v>0.12086647767733731</c:v>
                </c:pt>
                <c:pt idx="7">
                  <c:v>0.1208017103156631</c:v>
                </c:pt>
                <c:pt idx="8">
                  <c:v>0.12070274027000527</c:v>
                </c:pt>
                <c:pt idx="9">
                  <c:v>0.12056849991805016</c:v>
                </c:pt>
                <c:pt idx="10">
                  <c:v>0.12039484588980486</c:v>
                </c:pt>
                <c:pt idx="11">
                  <c:v>0.12018483314958443</c:v>
                </c:pt>
                <c:pt idx="12">
                  <c:v>0.11993632049245234</c:v>
                </c:pt>
                <c:pt idx="13">
                  <c:v>0.11974340718426521</c:v>
                </c:pt>
                <c:pt idx="14">
                  <c:v>0.11905439903113636</c:v>
                </c:pt>
                <c:pt idx="15">
                  <c:v>0.11865579571011467</c:v>
                </c:pt>
                <c:pt idx="16">
                  <c:v>0.11821789844878312</c:v>
                </c:pt>
                <c:pt idx="17">
                  <c:v>0.11773580579820075</c:v>
                </c:pt>
                <c:pt idx="18">
                  <c:v>0.11722586176853404</c:v>
                </c:pt>
                <c:pt idx="19">
                  <c:v>0.11667336941090163</c:v>
                </c:pt>
                <c:pt idx="20">
                  <c:v>0.11608150314571049</c:v>
                </c:pt>
                <c:pt idx="21">
                  <c:v>0.1154523528838661</c:v>
                </c:pt>
                <c:pt idx="22">
                  <c:v>0.11476752215152548</c:v>
                </c:pt>
                <c:pt idx="23">
                  <c:v>0.11406263699562467</c:v>
                </c:pt>
                <c:pt idx="24">
                  <c:v>0.11331879218590395</c:v>
                </c:pt>
                <c:pt idx="25">
                  <c:v>0.11253685345355853</c:v>
                </c:pt>
                <c:pt idx="26">
                  <c:v>0.11171737015559463</c:v>
                </c:pt>
                <c:pt idx="27">
                  <c:v>0.11086822030793021</c:v>
                </c:pt>
                <c:pt idx="28">
                  <c:v>0.10997151168511313</c:v>
                </c:pt>
                <c:pt idx="29">
                  <c:v>0.10903459080430403</c:v>
                </c:pt>
                <c:pt idx="30">
                  <c:v>0.10805918637853389</c:v>
                </c:pt>
                <c:pt idx="31">
                  <c:v>0.10704435088661454</c:v>
                </c:pt>
                <c:pt idx="32">
                  <c:v>0.10599024993473301</c:v>
                </c:pt>
                <c:pt idx="33">
                  <c:v>0.10489265952004001</c:v>
                </c:pt>
                <c:pt idx="34">
                  <c:v>0.10373467930676032</c:v>
                </c:pt>
                <c:pt idx="35">
                  <c:v>0.10258870433296259</c:v>
                </c:pt>
                <c:pt idx="36">
                  <c:v>0.10137731920915699</c:v>
                </c:pt>
                <c:pt idx="37">
                  <c:v>0.10012662230879114</c:v>
                </c:pt>
                <c:pt idx="38">
                  <c:v>9.8837384068976589E-2</c:v>
                </c:pt>
                <c:pt idx="39">
                  <c:v>9.7578246587276915E-2</c:v>
                </c:pt>
                <c:pt idx="40">
                  <c:v>9.6148072177369204E-2</c:v>
                </c:pt>
                <c:pt idx="41">
                  <c:v>9.4747627486677394E-2</c:v>
                </c:pt>
                <c:pt idx="42">
                  <c:v>9.3308433927590681E-2</c:v>
                </c:pt>
                <c:pt idx="43">
                  <c:v>9.1822793017170265E-2</c:v>
                </c:pt>
                <c:pt idx="44">
                  <c:v>9.0304931918824438E-2</c:v>
                </c:pt>
                <c:pt idx="45">
                  <c:v>8.8749699230058154E-2</c:v>
                </c:pt>
                <c:pt idx="46">
                  <c:v>8.7156986489415486E-2</c:v>
                </c:pt>
                <c:pt idx="47">
                  <c:v>8.5527549229522132E-2</c:v>
                </c:pt>
                <c:pt idx="48">
                  <c:v>8.3861542637406208E-2</c:v>
                </c:pt>
                <c:pt idx="49">
                  <c:v>8.2159523419409158E-2</c:v>
                </c:pt>
                <c:pt idx="50">
                  <c:v>8.0424354608294474E-2</c:v>
                </c:pt>
                <c:pt idx="51">
                  <c:v>7.8655394229415601E-2</c:v>
                </c:pt>
                <c:pt idx="52">
                  <c:v>7.6848178114557783E-2</c:v>
                </c:pt>
                <c:pt idx="53">
                  <c:v>7.5016859283459469E-2</c:v>
                </c:pt>
                <c:pt idx="54">
                  <c:v>7.3120783287737606E-2</c:v>
                </c:pt>
                <c:pt idx="55">
                  <c:v>7.1250654665409738E-2</c:v>
                </c:pt>
                <c:pt idx="56">
                  <c:v>6.9327144487255535E-2</c:v>
                </c:pt>
                <c:pt idx="57">
                  <c:v>6.7373947723291555E-2</c:v>
                </c:pt>
                <c:pt idx="58">
                  <c:v>6.5391391088031686E-2</c:v>
                </c:pt>
                <c:pt idx="59">
                  <c:v>6.3381695605779512E-2</c:v>
                </c:pt>
                <c:pt idx="60">
                  <c:v>6.1448334921931587E-2</c:v>
                </c:pt>
                <c:pt idx="61">
                  <c:v>5.9421889600024445E-2</c:v>
                </c:pt>
                <c:pt idx="62">
                  <c:v>5.7394418595207559E-2</c:v>
                </c:pt>
                <c:pt idx="63">
                  <c:v>5.5346549330352428E-2</c:v>
                </c:pt>
                <c:pt idx="64">
                  <c:v>5.3287752895109432E-2</c:v>
                </c:pt>
                <c:pt idx="65">
                  <c:v>5.1221049494991511E-2</c:v>
                </c:pt>
                <c:pt idx="66">
                  <c:v>4.9179826986430412E-2</c:v>
                </c:pt>
                <c:pt idx="67">
                  <c:v>4.7099509811939416E-2</c:v>
                </c:pt>
                <c:pt idx="68">
                  <c:v>4.5072069767590255E-2</c:v>
                </c:pt>
                <c:pt idx="69">
                  <c:v>4.3014283856878249E-2</c:v>
                </c:pt>
                <c:pt idx="70">
                  <c:v>4.0961383421994964E-2</c:v>
                </c:pt>
                <c:pt idx="71">
                  <c:v>3.8983030273949587E-2</c:v>
                </c:pt>
                <c:pt idx="72">
                  <c:v>3.6972698013716117E-2</c:v>
                </c:pt>
                <c:pt idx="73">
                  <c:v>3.4980843626476958E-2</c:v>
                </c:pt>
                <c:pt idx="74">
                  <c:v>3.3008632259811099E-2</c:v>
                </c:pt>
                <c:pt idx="75">
                  <c:v>3.1071110651641105E-2</c:v>
                </c:pt>
                <c:pt idx="76">
                  <c:v>2.9157352606965337E-2</c:v>
                </c:pt>
                <c:pt idx="77">
                  <c:v>2.7276658135933912E-2</c:v>
                </c:pt>
                <c:pt idx="78">
                  <c:v>2.5429886909637541E-2</c:v>
                </c:pt>
                <c:pt idx="79">
                  <c:v>2.3622669950210118E-2</c:v>
                </c:pt>
                <c:pt idx="80">
                  <c:v>2.185759720005603E-2</c:v>
                </c:pt>
                <c:pt idx="81">
                  <c:v>2.013767818731672E-2</c:v>
                </c:pt>
                <c:pt idx="82">
                  <c:v>1.8468246916414258E-2</c:v>
                </c:pt>
                <c:pt idx="83">
                  <c:v>1.6838278092070461E-2</c:v>
                </c:pt>
                <c:pt idx="84">
                  <c:v>1.5276908313547924E-2</c:v>
                </c:pt>
                <c:pt idx="85">
                  <c:v>1.3768940063361684E-2</c:v>
                </c:pt>
                <c:pt idx="86">
                  <c:v>1.2322912924396094E-2</c:v>
                </c:pt>
                <c:pt idx="87">
                  <c:v>1.0966867091764219E-2</c:v>
                </c:pt>
                <c:pt idx="88">
                  <c:v>9.6591065535857439E-3</c:v>
                </c:pt>
                <c:pt idx="89">
                  <c:v>8.4239309338242398E-3</c:v>
                </c:pt>
                <c:pt idx="90">
                  <c:v>7.2648684548799816E-3</c:v>
                </c:pt>
                <c:pt idx="91">
                  <c:v>6.1776956356929388E-3</c:v>
                </c:pt>
                <c:pt idx="92">
                  <c:v>5.1886422507687029E-3</c:v>
                </c:pt>
                <c:pt idx="93">
                  <c:v>4.2599822700700859E-3</c:v>
                </c:pt>
                <c:pt idx="94">
                  <c:v>3.4577451981617712E-3</c:v>
                </c:pt>
                <c:pt idx="95">
                  <c:v>2.7224815334487141E-3</c:v>
                </c:pt>
                <c:pt idx="96">
                  <c:v>2.1748981853103185E-3</c:v>
                </c:pt>
                <c:pt idx="97">
                  <c:v>1.5548922952164062E-3</c:v>
                </c:pt>
                <c:pt idx="98">
                  <c:v>1.1176927298389228E-3</c:v>
                </c:pt>
                <c:pt idx="99">
                  <c:v>7.5107578079828337E-4</c:v>
                </c:pt>
                <c:pt idx="100">
                  <c:v>4.961768626557232E-4</c:v>
                </c:pt>
                <c:pt idx="101">
                  <c:v>2.8779657066403203E-4</c:v>
                </c:pt>
                <c:pt idx="102">
                  <c:v>1.4237164279113539E-4</c:v>
                </c:pt>
                <c:pt idx="103">
                  <c:v>1.028333262668349E-4</c:v>
                </c:pt>
                <c:pt idx="104">
                  <c:v>3.2331550877471548E-5</c:v>
                </c:pt>
                <c:pt idx="105">
                  <c:v>2.3046755428910526E-5</c:v>
                </c:pt>
                <c:pt idx="106">
                  <c:v>2.6720847155439082E-6</c:v>
                </c:pt>
                <c:pt idx="107">
                  <c:v>3.9782006673359991E-7</c:v>
                </c:pt>
                <c:pt idx="108">
                  <c:v>3.9782006673359991E-7</c:v>
                </c:pt>
                <c:pt idx="109">
                  <c:v>3.9782006673359991E-7</c:v>
                </c:pt>
                <c:pt idx="110">
                  <c:v>3.9782006673359991E-7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25F-4710-A836-DD25F6C2C928}"/>
            </c:ext>
          </c:extLst>
        </c:ser>
        <c:ser>
          <c:idx val="6"/>
          <c:order val="6"/>
          <c:tx>
            <c:strRef>
              <c:f>'Terme de pénalité Gamma 0,8'!$J$38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0,8'!$J$39:$J$149</c:f>
              <c:numCache>
                <c:formatCode>0.00%</c:formatCode>
                <c:ptCount val="111"/>
                <c:pt idx="0">
                  <c:v>0.10142486708896309</c:v>
                </c:pt>
                <c:pt idx="1">
                  <c:v>0.10236341106676899</c:v>
                </c:pt>
                <c:pt idx="2">
                  <c:v>0.10321921519357567</c:v>
                </c:pt>
                <c:pt idx="3">
                  <c:v>0.10406133973373899</c:v>
                </c:pt>
                <c:pt idx="4">
                  <c:v>0.10487524900145839</c:v>
                </c:pt>
                <c:pt idx="5">
                  <c:v>0.105656565154665</c:v>
                </c:pt>
                <c:pt idx="6">
                  <c:v>0.10640836703536154</c:v>
                </c:pt>
                <c:pt idx="7">
                  <c:v>0.10712829765452879</c:v>
                </c:pt>
                <c:pt idx="8">
                  <c:v>0.10781962448817448</c:v>
                </c:pt>
                <c:pt idx="9">
                  <c:v>0.10847756998071138</c:v>
                </c:pt>
                <c:pt idx="10">
                  <c:v>0.10910472094454644</c:v>
                </c:pt>
                <c:pt idx="11">
                  <c:v>0.10969817319576593</c:v>
                </c:pt>
                <c:pt idx="12">
                  <c:v>0.11025930508673243</c:v>
                </c:pt>
                <c:pt idx="13">
                  <c:v>0.11075225335010272</c:v>
                </c:pt>
                <c:pt idx="14">
                  <c:v>0.11170202697927548</c:v>
                </c:pt>
                <c:pt idx="15">
                  <c:v>0.11212976067105926</c:v>
                </c:pt>
                <c:pt idx="16">
                  <c:v>0.11251934904214779</c:v>
                </c:pt>
                <c:pt idx="17">
                  <c:v>0.11287508410165348</c:v>
                </c:pt>
                <c:pt idx="18">
                  <c:v>0.11319193861185728</c:v>
                </c:pt>
                <c:pt idx="19">
                  <c:v>0.11347242565232968</c:v>
                </c:pt>
                <c:pt idx="20">
                  <c:v>0.11371570207223106</c:v>
                </c:pt>
                <c:pt idx="21">
                  <c:v>0.11388830023240919</c:v>
                </c:pt>
                <c:pt idx="22">
                  <c:v>0.11408309676782778</c:v>
                </c:pt>
                <c:pt idx="23">
                  <c:v>0.11421303550612873</c:v>
                </c:pt>
                <c:pt idx="24">
                  <c:v>0.11429631718958048</c:v>
                </c:pt>
                <c:pt idx="25">
                  <c:v>0.11433451139035485</c:v>
                </c:pt>
                <c:pt idx="26">
                  <c:v>0.11433936250055134</c:v>
                </c:pt>
                <c:pt idx="27">
                  <c:v>0.11429261033612177</c:v>
                </c:pt>
                <c:pt idx="28">
                  <c:v>0.11420838047775354</c:v>
                </c:pt>
                <c:pt idx="29">
                  <c:v>0.1140802640588033</c:v>
                </c:pt>
                <c:pt idx="30">
                  <c:v>0.11390854735648732</c:v>
                </c:pt>
                <c:pt idx="31">
                  <c:v>0.11369115410725852</c:v>
                </c:pt>
                <c:pt idx="32">
                  <c:v>0.11342774622772811</c:v>
                </c:pt>
                <c:pt idx="33">
                  <c:v>0.11311564195125925</c:v>
                </c:pt>
                <c:pt idx="34">
                  <c:v>0.11276213373552905</c:v>
                </c:pt>
                <c:pt idx="35">
                  <c:v>0.11235198552906417</c:v>
                </c:pt>
                <c:pt idx="36">
                  <c:v>0.11189703283034366</c:v>
                </c:pt>
                <c:pt idx="37">
                  <c:v>0.11139156339594738</c:v>
                </c:pt>
                <c:pt idx="38">
                  <c:v>0.11083531679644465</c:v>
                </c:pt>
                <c:pt idx="39">
                  <c:v>0.11025817314632969</c:v>
                </c:pt>
                <c:pt idx="40">
                  <c:v>0.10956458286394878</c:v>
                </c:pt>
                <c:pt idx="41">
                  <c:v>0.10885169522632235</c:v>
                </c:pt>
                <c:pt idx="42">
                  <c:v>0.10808540538397587</c:v>
                </c:pt>
                <c:pt idx="43">
                  <c:v>0.10726268353083591</c:v>
                </c:pt>
                <c:pt idx="44">
                  <c:v>0.10638455818484978</c:v>
                </c:pt>
                <c:pt idx="45">
                  <c:v>0.10545106523707518</c:v>
                </c:pt>
                <c:pt idx="46">
                  <c:v>0.10446171811099145</c:v>
                </c:pt>
                <c:pt idx="47">
                  <c:v>0.10341592437141894</c:v>
                </c:pt>
                <c:pt idx="48">
                  <c:v>0.10231307763965937</c:v>
                </c:pt>
                <c:pt idx="49">
                  <c:v>0.10115263829124437</c:v>
                </c:pt>
                <c:pt idx="50">
                  <c:v>9.9934478321516806E-2</c:v>
                </c:pt>
                <c:pt idx="51">
                  <c:v>9.8657877200890226E-2</c:v>
                </c:pt>
                <c:pt idx="52">
                  <c:v>9.732334383235465E-2</c:v>
                </c:pt>
                <c:pt idx="53">
                  <c:v>9.5930328797691769E-2</c:v>
                </c:pt>
                <c:pt idx="54">
                  <c:v>9.439182803125519E-2</c:v>
                </c:pt>
                <c:pt idx="55">
                  <c:v>9.2974129148683887E-2</c:v>
                </c:pt>
                <c:pt idx="56">
                  <c:v>9.1409000953320427E-2</c:v>
                </c:pt>
                <c:pt idx="57">
                  <c:v>8.9787561407100494E-2</c:v>
                </c:pt>
                <c:pt idx="58">
                  <c:v>8.8109667131585398E-2</c:v>
                </c:pt>
                <c:pt idx="59">
                  <c:v>8.6379125300221224E-2</c:v>
                </c:pt>
                <c:pt idx="60">
                  <c:v>8.4596035452513138E-2</c:v>
                </c:pt>
                <c:pt idx="61">
                  <c:v>8.2751585130749691E-2</c:v>
                </c:pt>
                <c:pt idx="62">
                  <c:v>8.0849752048969062E-2</c:v>
                </c:pt>
                <c:pt idx="63">
                  <c:v>7.8904576093369302E-2</c:v>
                </c:pt>
                <c:pt idx="64">
                  <c:v>7.6913732999536036E-2</c:v>
                </c:pt>
                <c:pt idx="65">
                  <c:v>7.4873544074994289E-2</c:v>
                </c:pt>
                <c:pt idx="66">
                  <c:v>7.2803575274417678E-2</c:v>
                </c:pt>
                <c:pt idx="67">
                  <c:v>7.0680435479906406E-2</c:v>
                </c:pt>
                <c:pt idx="68">
                  <c:v>6.8498369544162607E-2</c:v>
                </c:pt>
                <c:pt idx="69">
                  <c:v>6.6295323915655124E-2</c:v>
                </c:pt>
                <c:pt idx="70">
                  <c:v>6.4061326021339571E-2</c:v>
                </c:pt>
                <c:pt idx="71">
                  <c:v>6.1767022569253961E-2</c:v>
                </c:pt>
                <c:pt idx="72">
                  <c:v>5.9463008148361175E-2</c:v>
                </c:pt>
                <c:pt idx="73">
                  <c:v>5.7132005408236597E-2</c:v>
                </c:pt>
                <c:pt idx="74">
                  <c:v>5.477099056198538E-2</c:v>
                </c:pt>
                <c:pt idx="75">
                  <c:v>5.2415551659235504E-2</c:v>
                </c:pt>
                <c:pt idx="76">
                  <c:v>5.0026792395271649E-2</c:v>
                </c:pt>
                <c:pt idx="77">
                  <c:v>4.7624944464727662E-2</c:v>
                </c:pt>
                <c:pt idx="78">
                  <c:v>4.5213703507697503E-2</c:v>
                </c:pt>
                <c:pt idx="79">
                  <c:v>4.2796643688142087E-2</c:v>
                </c:pt>
                <c:pt idx="80">
                  <c:v>4.037769396182618E-2</c:v>
                </c:pt>
                <c:pt idx="81">
                  <c:v>3.7960713314107573E-2</c:v>
                </c:pt>
                <c:pt idx="82">
                  <c:v>3.5553850405329386E-2</c:v>
                </c:pt>
                <c:pt idx="83">
                  <c:v>3.3145984697346913E-2</c:v>
                </c:pt>
                <c:pt idx="84">
                  <c:v>3.0759817161366897E-2</c:v>
                </c:pt>
                <c:pt idx="85">
                  <c:v>2.8389070937693869E-2</c:v>
                </c:pt>
                <c:pt idx="86">
                  <c:v>2.6038450307795693E-2</c:v>
                </c:pt>
                <c:pt idx="87">
                  <c:v>2.3927238837326309E-2</c:v>
                </c:pt>
                <c:pt idx="88">
                  <c:v>2.1698554821360152E-2</c:v>
                </c:pt>
                <c:pt idx="89">
                  <c:v>1.9521933593601031E-2</c:v>
                </c:pt>
                <c:pt idx="90">
                  <c:v>1.7405799762055949E-2</c:v>
                </c:pt>
                <c:pt idx="91">
                  <c:v>1.5216841854917486E-2</c:v>
                </c:pt>
                <c:pt idx="92">
                  <c:v>1.3392127359542072E-2</c:v>
                </c:pt>
                <c:pt idx="93">
                  <c:v>1.1458239409304223E-2</c:v>
                </c:pt>
                <c:pt idx="94">
                  <c:v>9.7437824599680648E-3</c:v>
                </c:pt>
                <c:pt idx="95">
                  <c:v>8.0722066493734423E-3</c:v>
                </c:pt>
                <c:pt idx="96">
                  <c:v>6.5231932926434807E-3</c:v>
                </c:pt>
                <c:pt idx="97">
                  <c:v>5.184693560592704E-3</c:v>
                </c:pt>
                <c:pt idx="98">
                  <c:v>4.0064382647657867E-3</c:v>
                </c:pt>
                <c:pt idx="99">
                  <c:v>2.9116543945455335E-3</c:v>
                </c:pt>
                <c:pt idx="100">
                  <c:v>2.0918905756153075E-3</c:v>
                </c:pt>
                <c:pt idx="101">
                  <c:v>1.3444613165284934E-3</c:v>
                </c:pt>
                <c:pt idx="102">
                  <c:v>8.273669041676076E-4</c:v>
                </c:pt>
                <c:pt idx="103">
                  <c:v>4.8897774783981766E-4</c:v>
                </c:pt>
                <c:pt idx="104">
                  <c:v>2.3251674753344202E-4</c:v>
                </c:pt>
                <c:pt idx="105">
                  <c:v>1.012457344002965E-4</c:v>
                </c:pt>
                <c:pt idx="106">
                  <c:v>3.2748659550687725E-5</c:v>
                </c:pt>
                <c:pt idx="107">
                  <c:v>3.264988615988748E-5</c:v>
                </c:pt>
                <c:pt idx="108">
                  <c:v>9.7445310059044645E-6</c:v>
                </c:pt>
                <c:pt idx="109">
                  <c:v>0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25F-4710-A836-DD25F6C2C928}"/>
            </c:ext>
          </c:extLst>
        </c:ser>
        <c:ser>
          <c:idx val="7"/>
          <c:order val="7"/>
          <c:tx>
            <c:strRef>
              <c:f>'Terme de pénalité Gamma 0,8'!$K$38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0,8'!$K$39:$K$149</c:f>
              <c:numCache>
                <c:formatCode>0.00%</c:formatCode>
                <c:ptCount val="111"/>
                <c:pt idx="0">
                  <c:v>3.7842126977524509E-2</c:v>
                </c:pt>
                <c:pt idx="1">
                  <c:v>3.9033911216935641E-2</c:v>
                </c:pt>
                <c:pt idx="2">
                  <c:v>4.0197915483695446E-2</c:v>
                </c:pt>
                <c:pt idx="3">
                  <c:v>4.1373999626887994E-2</c:v>
                </c:pt>
                <c:pt idx="4">
                  <c:v>4.2566995246355099E-2</c:v>
                </c:pt>
                <c:pt idx="5">
                  <c:v>4.377753158792539E-2</c:v>
                </c:pt>
                <c:pt idx="6">
                  <c:v>4.500494112704391E-2</c:v>
                </c:pt>
                <c:pt idx="7">
                  <c:v>4.6251784389344748E-2</c:v>
                </c:pt>
                <c:pt idx="8">
                  <c:v>4.7515677806979607E-2</c:v>
                </c:pt>
                <c:pt idx="9">
                  <c:v>4.8797250913045181E-2</c:v>
                </c:pt>
                <c:pt idx="10">
                  <c:v>5.0097065108400618E-2</c:v>
                </c:pt>
                <c:pt idx="11">
                  <c:v>5.1414707898833636E-2</c:v>
                </c:pt>
                <c:pt idx="12">
                  <c:v>5.2750598900924289E-2</c:v>
                </c:pt>
                <c:pt idx="13">
                  <c:v>5.4101992803836929E-2</c:v>
                </c:pt>
                <c:pt idx="14">
                  <c:v>5.6867306724355762E-2</c:v>
                </c:pt>
                <c:pt idx="15">
                  <c:v>5.8276873573084788E-2</c:v>
                </c:pt>
                <c:pt idx="16">
                  <c:v>5.970503542242863E-2</c:v>
                </c:pt>
                <c:pt idx="17">
                  <c:v>6.1149798516695261E-2</c:v>
                </c:pt>
                <c:pt idx="18">
                  <c:v>6.2615691883785699E-2</c:v>
                </c:pt>
                <c:pt idx="19">
                  <c:v>6.4098675361931243E-2</c:v>
                </c:pt>
                <c:pt idx="20">
                  <c:v>6.5599707278550481E-2</c:v>
                </c:pt>
                <c:pt idx="21">
                  <c:v>6.7165197743773261E-2</c:v>
                </c:pt>
                <c:pt idx="22">
                  <c:v>6.8700655670517058E-2</c:v>
                </c:pt>
                <c:pt idx="23">
                  <c:v>7.0243325001181162E-2</c:v>
                </c:pt>
                <c:pt idx="24">
                  <c:v>7.1816243581779252E-2</c:v>
                </c:pt>
                <c:pt idx="25">
                  <c:v>7.3416574683250579E-2</c:v>
                </c:pt>
                <c:pt idx="26">
                  <c:v>7.5017475211462251E-2</c:v>
                </c:pt>
                <c:pt idx="27">
                  <c:v>7.6631299650469151E-2</c:v>
                </c:pt>
                <c:pt idx="28">
                  <c:v>7.8280227325778926E-2</c:v>
                </c:pt>
                <c:pt idx="29">
                  <c:v>7.9948411971412628E-2</c:v>
                </c:pt>
                <c:pt idx="30">
                  <c:v>8.1632743221293436E-2</c:v>
                </c:pt>
                <c:pt idx="31">
                  <c:v>8.3336279608474242E-2</c:v>
                </c:pt>
                <c:pt idx="32">
                  <c:v>8.5057865380856773E-2</c:v>
                </c:pt>
                <c:pt idx="33">
                  <c:v>8.6804317412771712E-2</c:v>
                </c:pt>
                <c:pt idx="34">
                  <c:v>8.8559434451522659E-2</c:v>
                </c:pt>
                <c:pt idx="35">
                  <c:v>9.0334375650719292E-2</c:v>
                </c:pt>
                <c:pt idx="36">
                  <c:v>9.2125623167928633E-2</c:v>
                </c:pt>
                <c:pt idx="37">
                  <c:v>9.3934385966311831E-2</c:v>
                </c:pt>
                <c:pt idx="38">
                  <c:v>9.5759302709059857E-2</c:v>
                </c:pt>
                <c:pt idx="39">
                  <c:v>9.7547782325306379E-2</c:v>
                </c:pt>
                <c:pt idx="40">
                  <c:v>9.9455288068590095E-2</c:v>
                </c:pt>
                <c:pt idx="41">
                  <c:v>0.10132763888252819</c:v>
                </c:pt>
                <c:pt idx="42">
                  <c:v>0.10321572695918571</c:v>
                </c:pt>
                <c:pt idx="43">
                  <c:v>0.10512828753685503</c:v>
                </c:pt>
                <c:pt idx="44">
                  <c:v>0.10704443869385143</c:v>
                </c:pt>
                <c:pt idx="45">
                  <c:v>0.10897329871791858</c:v>
                </c:pt>
                <c:pt idx="46">
                  <c:v>0.11091369060737598</c:v>
                </c:pt>
                <c:pt idx="47">
                  <c:v>0.1128649584922133</c:v>
                </c:pt>
                <c:pt idx="48">
                  <c:v>0.11482574206905836</c:v>
                </c:pt>
                <c:pt idx="49">
                  <c:v>0.11679465969377285</c:v>
                </c:pt>
                <c:pt idx="50">
                  <c:v>0.11877131729108734</c:v>
                </c:pt>
                <c:pt idx="51">
                  <c:v>0.12075372757335019</c:v>
                </c:pt>
                <c:pt idx="52">
                  <c:v>0.12272123409007854</c:v>
                </c:pt>
                <c:pt idx="53">
                  <c:v>0.12470785503054391</c:v>
                </c:pt>
                <c:pt idx="54">
                  <c:v>0.12671195044248063</c:v>
                </c:pt>
                <c:pt idx="55">
                  <c:v>0.12868619470309464</c:v>
                </c:pt>
                <c:pt idx="56">
                  <c:v>0.13066421318515675</c:v>
                </c:pt>
                <c:pt idx="57">
                  <c:v>0.13263254985992259</c:v>
                </c:pt>
                <c:pt idx="58">
                  <c:v>0.13458942384052006</c:v>
                </c:pt>
                <c:pt idx="59">
                  <c:v>0.13652838538263984</c:v>
                </c:pt>
                <c:pt idx="60">
                  <c:v>0.1384889976974798</c:v>
                </c:pt>
                <c:pt idx="61">
                  <c:v>0.14042551096584086</c:v>
                </c:pt>
                <c:pt idx="62">
                  <c:v>0.14230111863651898</c:v>
                </c:pt>
                <c:pt idx="63">
                  <c:v>0.14417225906531175</c:v>
                </c:pt>
                <c:pt idx="64">
                  <c:v>0.14601607123804367</c:v>
                </c:pt>
                <c:pt idx="65">
                  <c:v>0.14782729350024584</c:v>
                </c:pt>
                <c:pt idx="66">
                  <c:v>0.14960369161015818</c:v>
                </c:pt>
                <c:pt idx="67">
                  <c:v>0.15132462476048758</c:v>
                </c:pt>
                <c:pt idx="68">
                  <c:v>0.15291284889457912</c:v>
                </c:pt>
                <c:pt idx="69">
                  <c:v>0.15452296602318452</c:v>
                </c:pt>
                <c:pt idx="70">
                  <c:v>0.15607329304753181</c:v>
                </c:pt>
                <c:pt idx="71">
                  <c:v>0.15759569684071612</c:v>
                </c:pt>
                <c:pt idx="72">
                  <c:v>0.15900698478403624</c:v>
                </c:pt>
                <c:pt idx="73">
                  <c:v>0.16033651481704278</c:v>
                </c:pt>
                <c:pt idx="74">
                  <c:v>0.16155941027443477</c:v>
                </c:pt>
                <c:pt idx="75">
                  <c:v>0.16272065053346055</c:v>
                </c:pt>
                <c:pt idx="76">
                  <c:v>0.16375946215058648</c:v>
                </c:pt>
                <c:pt idx="77">
                  <c:v>0.16468244573001095</c:v>
                </c:pt>
                <c:pt idx="78">
                  <c:v>0.16547829862811742</c:v>
                </c:pt>
                <c:pt idx="79">
                  <c:v>0.16613736374231999</c:v>
                </c:pt>
                <c:pt idx="80">
                  <c:v>0.16664671529768568</c:v>
                </c:pt>
                <c:pt idx="81">
                  <c:v>0.16699189594737221</c:v>
                </c:pt>
                <c:pt idx="82">
                  <c:v>0.16715537033616801</c:v>
                </c:pt>
                <c:pt idx="83">
                  <c:v>0.16715579907602993</c:v>
                </c:pt>
                <c:pt idx="84">
                  <c:v>0.16691041991295755</c:v>
                </c:pt>
                <c:pt idx="85">
                  <c:v>0.16641922689898309</c:v>
                </c:pt>
                <c:pt idx="86">
                  <c:v>0.16570688581033549</c:v>
                </c:pt>
                <c:pt idx="87">
                  <c:v>0.16466317563948132</c:v>
                </c:pt>
                <c:pt idx="88">
                  <c:v>0.16332881601234481</c:v>
                </c:pt>
                <c:pt idx="89">
                  <c:v>0.16164529037947645</c:v>
                </c:pt>
                <c:pt idx="90">
                  <c:v>0.15957350958346819</c:v>
                </c:pt>
                <c:pt idx="91">
                  <c:v>0.15705352529344266</c:v>
                </c:pt>
                <c:pt idx="92">
                  <c:v>0.15407976855885636</c:v>
                </c:pt>
                <c:pt idx="93">
                  <c:v>0.15051925607963737</c:v>
                </c:pt>
                <c:pt idx="94">
                  <c:v>0.14641136027800283</c:v>
                </c:pt>
                <c:pt idx="95">
                  <c:v>0.14157257579978785</c:v>
                </c:pt>
                <c:pt idx="96">
                  <c:v>0.13593276337334084</c:v>
                </c:pt>
                <c:pt idx="97">
                  <c:v>0.12960392380306462</c:v>
                </c:pt>
                <c:pt idx="98">
                  <c:v>0.12224061498299395</c:v>
                </c:pt>
                <c:pt idx="99">
                  <c:v>0.11391626368953026</c:v>
                </c:pt>
                <c:pt idx="100">
                  <c:v>0.10453896711887392</c:v>
                </c:pt>
                <c:pt idx="101">
                  <c:v>9.4147915495696649E-2</c:v>
                </c:pt>
                <c:pt idx="102">
                  <c:v>8.2703478039336475E-2</c:v>
                </c:pt>
                <c:pt idx="103">
                  <c:v>7.0372798946638893E-2</c:v>
                </c:pt>
                <c:pt idx="104">
                  <c:v>5.7450207690481744E-2</c:v>
                </c:pt>
                <c:pt idx="105">
                  <c:v>4.4126216599617858E-2</c:v>
                </c:pt>
                <c:pt idx="106">
                  <c:v>3.0932299861451473E-2</c:v>
                </c:pt>
                <c:pt idx="107">
                  <c:v>1.8150835250727679E-2</c:v>
                </c:pt>
                <c:pt idx="108">
                  <c:v>7.5968274666214156E-3</c:v>
                </c:pt>
                <c:pt idx="109">
                  <c:v>6.4854611239485379E-4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5F-4710-A836-DD25F6C2C928}"/>
            </c:ext>
          </c:extLst>
        </c:ser>
        <c:ser>
          <c:idx val="8"/>
          <c:order val="8"/>
          <c:tx>
            <c:strRef>
              <c:f>'Terme de pénalité Gamma 0,8'!$L$38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0,8'!$L$39:$L$149</c:f>
              <c:numCache>
                <c:formatCode>0.00%</c:formatCode>
                <c:ptCount val="111"/>
                <c:pt idx="0">
                  <c:v>0.36945002858385018</c:v>
                </c:pt>
                <c:pt idx="1">
                  <c:v>0.36132969895876332</c:v>
                </c:pt>
                <c:pt idx="2">
                  <c:v>0.35325826238169994</c:v>
                </c:pt>
                <c:pt idx="3">
                  <c:v>0.3452528746610673</c:v>
                </c:pt>
                <c:pt idx="4">
                  <c:v>0.33731248950412612</c:v>
                </c:pt>
                <c:pt idx="5">
                  <c:v>0.32943714372816751</c:v>
                </c:pt>
                <c:pt idx="6">
                  <c:v>0.32162482531972181</c:v>
                </c:pt>
                <c:pt idx="7">
                  <c:v>0.31388664762414054</c:v>
                </c:pt>
                <c:pt idx="8">
                  <c:v>0.3062141617902156</c:v>
                </c:pt>
                <c:pt idx="9">
                  <c:v>0.29860900029787829</c:v>
                </c:pt>
                <c:pt idx="10">
                  <c:v>0.29107441585533933</c:v>
                </c:pt>
                <c:pt idx="11">
                  <c:v>0.28360927637057559</c:v>
                </c:pt>
                <c:pt idx="12">
                  <c:v>0.27621587638656953</c:v>
                </c:pt>
                <c:pt idx="13">
                  <c:v>0.26883277531052691</c:v>
                </c:pt>
                <c:pt idx="14">
                  <c:v>0.25441319146410513</c:v>
                </c:pt>
                <c:pt idx="15">
                  <c:v>0.24731235357533179</c:v>
                </c:pt>
                <c:pt idx="16">
                  <c:v>0.24028923717419362</c:v>
                </c:pt>
                <c:pt idx="17">
                  <c:v>0.23334564862061163</c:v>
                </c:pt>
                <c:pt idx="18">
                  <c:v>0.22647571558782501</c:v>
                </c:pt>
                <c:pt idx="19">
                  <c:v>0.21968717793164685</c:v>
                </c:pt>
                <c:pt idx="20">
                  <c:v>0.2129792617924815</c:v>
                </c:pt>
                <c:pt idx="21">
                  <c:v>0.20639792566497445</c:v>
                </c:pt>
                <c:pt idx="22">
                  <c:v>0.19983642254562745</c:v>
                </c:pt>
                <c:pt idx="23">
                  <c:v>0.19337009199080579</c:v>
                </c:pt>
                <c:pt idx="24">
                  <c:v>0.1869952226107566</c:v>
                </c:pt>
                <c:pt idx="25">
                  <c:v>0.18071127748364021</c:v>
                </c:pt>
                <c:pt idx="26">
                  <c:v>0.174506643296933</c:v>
                </c:pt>
                <c:pt idx="27">
                  <c:v>0.1684045271544401</c:v>
                </c:pt>
                <c:pt idx="28">
                  <c:v>0.16238365327475004</c:v>
                </c:pt>
                <c:pt idx="29">
                  <c:v>0.15645563348071492</c:v>
                </c:pt>
                <c:pt idx="30">
                  <c:v>0.15062100972536252</c:v>
                </c:pt>
                <c:pt idx="31">
                  <c:v>0.14488247692473424</c:v>
                </c:pt>
                <c:pt idx="32">
                  <c:v>0.13924136373236731</c:v>
                </c:pt>
                <c:pt idx="33">
                  <c:v>0.13370148878644822</c:v>
                </c:pt>
                <c:pt idx="34">
                  <c:v>0.12827260657938322</c:v>
                </c:pt>
                <c:pt idx="35">
                  <c:v>0.12292056981150283</c:v>
                </c:pt>
                <c:pt idx="36">
                  <c:v>0.11768575897266892</c:v>
                </c:pt>
                <c:pt idx="37">
                  <c:v>0.11255657518303464</c:v>
                </c:pt>
                <c:pt idx="38">
                  <c:v>0.10753525002349791</c:v>
                </c:pt>
                <c:pt idx="39">
                  <c:v>0.1025536210584581</c:v>
                </c:pt>
                <c:pt idx="40">
                  <c:v>9.7823233038389773E-2</c:v>
                </c:pt>
                <c:pt idx="41">
                  <c:v>9.3135025469390023E-2</c:v>
                </c:pt>
                <c:pt idx="42">
                  <c:v>8.8561772612749098E-2</c:v>
                </c:pt>
                <c:pt idx="43">
                  <c:v>8.4090714315173551E-2</c:v>
                </c:pt>
                <c:pt idx="44">
                  <c:v>7.9752024070451233E-2</c:v>
                </c:pt>
                <c:pt idx="45">
                  <c:v>7.5532048873291624E-2</c:v>
                </c:pt>
                <c:pt idx="46">
                  <c:v>7.1432574438729746E-2</c:v>
                </c:pt>
                <c:pt idx="47">
                  <c:v>6.745438072809172E-2</c:v>
                </c:pt>
                <c:pt idx="48">
                  <c:v>6.3599951243326264E-2</c:v>
                </c:pt>
                <c:pt idx="49">
                  <c:v>5.9870861543654931E-2</c:v>
                </c:pt>
                <c:pt idx="50">
                  <c:v>5.6265475412232986E-2</c:v>
                </c:pt>
                <c:pt idx="51">
                  <c:v>5.2786775372835264E-2</c:v>
                </c:pt>
                <c:pt idx="52">
                  <c:v>4.9448131554807331E-2</c:v>
                </c:pt>
                <c:pt idx="53">
                  <c:v>4.6224251780791606E-2</c:v>
                </c:pt>
                <c:pt idx="54">
                  <c:v>4.3145809232306265E-2</c:v>
                </c:pt>
                <c:pt idx="55">
                  <c:v>4.0160680059863063E-2</c:v>
                </c:pt>
                <c:pt idx="56">
                  <c:v>3.7320972104627634E-2</c:v>
                </c:pt>
                <c:pt idx="57">
                  <c:v>3.4609325532918851E-2</c:v>
                </c:pt>
                <c:pt idx="58">
                  <c:v>3.2026156299963408E-2</c:v>
                </c:pt>
                <c:pt idx="59">
                  <c:v>2.9568075637768504E-2</c:v>
                </c:pt>
                <c:pt idx="60">
                  <c:v>2.7222889023171076E-2</c:v>
                </c:pt>
                <c:pt idx="61">
                  <c:v>2.50136860211485E-2</c:v>
                </c:pt>
                <c:pt idx="62">
                  <c:v>2.2913479587583649E-2</c:v>
                </c:pt>
                <c:pt idx="63">
                  <c:v>2.0940178504200973E-2</c:v>
                </c:pt>
                <c:pt idx="64">
                  <c:v>1.9084616572289565E-2</c:v>
                </c:pt>
                <c:pt idx="65">
                  <c:v>1.7342925503612404E-2</c:v>
                </c:pt>
                <c:pt idx="66">
                  <c:v>1.5709528771339895E-2</c:v>
                </c:pt>
                <c:pt idx="67">
                  <c:v>1.418765976553427E-2</c:v>
                </c:pt>
                <c:pt idx="68">
                  <c:v>1.2773614719201149E-2</c:v>
                </c:pt>
                <c:pt idx="69">
                  <c:v>1.1460643720871539E-2</c:v>
                </c:pt>
                <c:pt idx="70">
                  <c:v>1.0244189838663672E-2</c:v>
                </c:pt>
                <c:pt idx="71">
                  <c:v>9.1173010590407562E-3</c:v>
                </c:pt>
                <c:pt idx="72">
                  <c:v>8.0849413796652853E-3</c:v>
                </c:pt>
                <c:pt idx="73">
                  <c:v>7.1385522630181605E-3</c:v>
                </c:pt>
                <c:pt idx="74">
                  <c:v>6.2851582919207409E-3</c:v>
                </c:pt>
                <c:pt idx="75">
                  <c:v>5.4905698731180933E-3</c:v>
                </c:pt>
                <c:pt idx="76">
                  <c:v>4.7782451114604541E-3</c:v>
                </c:pt>
                <c:pt idx="77">
                  <c:v>4.1366159056212834E-3</c:v>
                </c:pt>
                <c:pt idx="78">
                  <c:v>3.5595001900362647E-3</c:v>
                </c:pt>
                <c:pt idx="79">
                  <c:v>3.0438323568303545E-3</c:v>
                </c:pt>
                <c:pt idx="80">
                  <c:v>2.5852205258406675E-3</c:v>
                </c:pt>
                <c:pt idx="81">
                  <c:v>2.1797985752376021E-3</c:v>
                </c:pt>
                <c:pt idx="82">
                  <c:v>1.8255487220746568E-3</c:v>
                </c:pt>
                <c:pt idx="83">
                  <c:v>1.5111968495886293E-3</c:v>
                </c:pt>
                <c:pt idx="84">
                  <c:v>1.2424477071498875E-3</c:v>
                </c:pt>
                <c:pt idx="85">
                  <c:v>1.0104368402123985E-3</c:v>
                </c:pt>
                <c:pt idx="86">
                  <c:v>8.1636946265219732E-4</c:v>
                </c:pt>
                <c:pt idx="87">
                  <c:v>6.3744479232619351E-4</c:v>
                </c:pt>
                <c:pt idx="88">
                  <c:v>4.96648205620972E-4</c:v>
                </c:pt>
                <c:pt idx="89">
                  <c:v>3.8036152148941167E-4</c:v>
                </c:pt>
                <c:pt idx="90">
                  <c:v>2.8566831078982301E-4</c:v>
                </c:pt>
                <c:pt idx="91">
                  <c:v>2.6280263741900627E-4</c:v>
                </c:pt>
                <c:pt idx="92">
                  <c:v>1.501490370251904E-4</c:v>
                </c:pt>
                <c:pt idx="93">
                  <c:v>1.4550900386221851E-4</c:v>
                </c:pt>
                <c:pt idx="94">
                  <c:v>6.9951987270248472E-5</c:v>
                </c:pt>
                <c:pt idx="95">
                  <c:v>6.8636575403020056E-5</c:v>
                </c:pt>
                <c:pt idx="96">
                  <c:v>6.704162523160367E-5</c:v>
                </c:pt>
                <c:pt idx="97">
                  <c:v>1.5981152172148751E-5</c:v>
                </c:pt>
                <c:pt idx="98">
                  <c:v>1.5842450272507934E-5</c:v>
                </c:pt>
                <c:pt idx="99">
                  <c:v>1.5393784498904694E-5</c:v>
                </c:pt>
                <c:pt idx="100">
                  <c:v>1.467741711557043E-5</c:v>
                </c:pt>
                <c:pt idx="101">
                  <c:v>1.2789443208470401E-5</c:v>
                </c:pt>
                <c:pt idx="102">
                  <c:v>9.8693673865877604E-6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25F-4710-A836-DD25F6C2C928}"/>
            </c:ext>
          </c:extLst>
        </c:ser>
        <c:ser>
          <c:idx val="9"/>
          <c:order val="9"/>
          <c:tx>
            <c:strRef>
              <c:f>'Terme de pénalité Gamma 0,8'!$M$38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Gamma 0,8'!$C$39:$C$149</c:f>
              <c:numCache>
                <c:formatCode>0.00%</c:formatCode>
                <c:ptCount val="111"/>
                <c:pt idx="0">
                  <c:v>2.4999999102181935E-3</c:v>
                </c:pt>
                <c:pt idx="1">
                  <c:v>4.9999999851777638E-3</c:v>
                </c:pt>
                <c:pt idx="2">
                  <c:v>7.4999999916284203E-3</c:v>
                </c:pt>
                <c:pt idx="3">
                  <c:v>1.0000000003918373E-2</c:v>
                </c:pt>
                <c:pt idx="4">
                  <c:v>1.2500009980724879E-2</c:v>
                </c:pt>
                <c:pt idx="5">
                  <c:v>1.5000012490454165E-2</c:v>
                </c:pt>
                <c:pt idx="6">
                  <c:v>1.750001499947243E-2</c:v>
                </c:pt>
                <c:pt idx="7">
                  <c:v>2.0000000019546361E-2</c:v>
                </c:pt>
                <c:pt idx="8">
                  <c:v>2.249999999602886E-2</c:v>
                </c:pt>
                <c:pt idx="9">
                  <c:v>2.5000000008580971E-2</c:v>
                </c:pt>
                <c:pt idx="10">
                  <c:v>2.7500000004197028E-2</c:v>
                </c:pt>
                <c:pt idx="11">
                  <c:v>3.0000000003370667E-2</c:v>
                </c:pt>
                <c:pt idx="12">
                  <c:v>3.2499999999571205E-2</c:v>
                </c:pt>
                <c:pt idx="13">
                  <c:v>3.5000032474196932E-2</c:v>
                </c:pt>
                <c:pt idx="14">
                  <c:v>4.0000000025348148E-2</c:v>
                </c:pt>
                <c:pt idx="15">
                  <c:v>4.25000399854309E-2</c:v>
                </c:pt>
                <c:pt idx="16">
                  <c:v>4.500000000214735E-2</c:v>
                </c:pt>
                <c:pt idx="17">
                  <c:v>4.7500000000536585E-2</c:v>
                </c:pt>
                <c:pt idx="18">
                  <c:v>4.9999999990568873E-2</c:v>
                </c:pt>
                <c:pt idx="19">
                  <c:v>5.2500049956576741E-2</c:v>
                </c:pt>
                <c:pt idx="20">
                  <c:v>5.5000052491697191E-2</c:v>
                </c:pt>
                <c:pt idx="21">
                  <c:v>5.7499999980145385E-2</c:v>
                </c:pt>
                <c:pt idx="22">
                  <c:v>6.0000000000191768E-2</c:v>
                </c:pt>
                <c:pt idx="23">
                  <c:v>6.2500000019736102E-2</c:v>
                </c:pt>
                <c:pt idx="24">
                  <c:v>6.5000000020583357E-2</c:v>
                </c:pt>
                <c:pt idx="25">
                  <c:v>6.7500000015236011E-2</c:v>
                </c:pt>
                <c:pt idx="26">
                  <c:v>7.0000000027351822E-2</c:v>
                </c:pt>
                <c:pt idx="27">
                  <c:v>7.2500000010139162E-2</c:v>
                </c:pt>
                <c:pt idx="28">
                  <c:v>7.4999999991563426E-2</c:v>
                </c:pt>
                <c:pt idx="29">
                  <c:v>7.7499999991058194E-2</c:v>
                </c:pt>
                <c:pt idx="30">
                  <c:v>7.9999999991889836E-2</c:v>
                </c:pt>
                <c:pt idx="31">
                  <c:v>8.250000001163138E-2</c:v>
                </c:pt>
                <c:pt idx="32">
                  <c:v>8.5000000014625862E-2</c:v>
                </c:pt>
                <c:pt idx="33">
                  <c:v>8.7499999981086318E-2</c:v>
                </c:pt>
                <c:pt idx="34">
                  <c:v>9.000007993121005E-2</c:v>
                </c:pt>
                <c:pt idx="35">
                  <c:v>9.2500000030296625E-2</c:v>
                </c:pt>
                <c:pt idx="36">
                  <c:v>9.5000000003291424E-2</c:v>
                </c:pt>
                <c:pt idx="37">
                  <c:v>9.7500094983118429E-2</c:v>
                </c:pt>
                <c:pt idx="38">
                  <c:v>9.9999999999491773E-2</c:v>
                </c:pt>
                <c:pt idx="39">
                  <c:v>0.10250009997957682</c:v>
                </c:pt>
                <c:pt idx="40">
                  <c:v>0.10499999998589253</c:v>
                </c:pt>
                <c:pt idx="41">
                  <c:v>0.10749999997321655</c:v>
                </c:pt>
                <c:pt idx="42">
                  <c:v>0.10999999996825251</c:v>
                </c:pt>
                <c:pt idx="43">
                  <c:v>0.11250000008511463</c:v>
                </c:pt>
                <c:pt idx="44">
                  <c:v>0.11499999999285741</c:v>
                </c:pt>
                <c:pt idx="45">
                  <c:v>0.11749999996190749</c:v>
                </c:pt>
                <c:pt idx="46">
                  <c:v>0.11999999996532305</c:v>
                </c:pt>
                <c:pt idx="47">
                  <c:v>0.12250011999115402</c:v>
                </c:pt>
                <c:pt idx="48">
                  <c:v>0.12500012242413786</c:v>
                </c:pt>
                <c:pt idx="49">
                  <c:v>0.12749999996080269</c:v>
                </c:pt>
                <c:pt idx="50">
                  <c:v>0.12999999997932687</c:v>
                </c:pt>
                <c:pt idx="51">
                  <c:v>0.13250012993151927</c:v>
                </c:pt>
                <c:pt idx="52">
                  <c:v>0.13499999993542988</c:v>
                </c:pt>
                <c:pt idx="53">
                  <c:v>0.1375000000279146</c:v>
                </c:pt>
                <c:pt idx="54">
                  <c:v>0.14000013749351875</c:v>
                </c:pt>
                <c:pt idx="55">
                  <c:v>0.14249999994767015</c:v>
                </c:pt>
                <c:pt idx="56">
                  <c:v>0.14499999994084195</c:v>
                </c:pt>
                <c:pt idx="57">
                  <c:v>0.14749999996756236</c:v>
                </c:pt>
                <c:pt idx="58">
                  <c:v>0.15000000003065644</c:v>
                </c:pt>
                <c:pt idx="59">
                  <c:v>0.15249999996677485</c:v>
                </c:pt>
                <c:pt idx="60">
                  <c:v>0.15499999999215464</c:v>
                </c:pt>
                <c:pt idx="61">
                  <c:v>0.15750015496489331</c:v>
                </c:pt>
                <c:pt idx="62">
                  <c:v>0.16000015747681068</c:v>
                </c:pt>
                <c:pt idx="63">
                  <c:v>0.16249999994228528</c:v>
                </c:pt>
                <c:pt idx="64">
                  <c:v>0.16499999987685793</c:v>
                </c:pt>
                <c:pt idx="65">
                  <c:v>0.1674999999490501</c:v>
                </c:pt>
                <c:pt idx="66">
                  <c:v>0.17000000001426863</c:v>
                </c:pt>
                <c:pt idx="67">
                  <c:v>0.17250016995948569</c:v>
                </c:pt>
                <c:pt idx="68">
                  <c:v>0.17499999997698484</c:v>
                </c:pt>
                <c:pt idx="69">
                  <c:v>0.17750017488842118</c:v>
                </c:pt>
                <c:pt idx="70">
                  <c:v>0.18000017749149144</c:v>
                </c:pt>
                <c:pt idx="71">
                  <c:v>0.18250017996395224</c:v>
                </c:pt>
                <c:pt idx="72">
                  <c:v>0.18499999999891831</c:v>
                </c:pt>
                <c:pt idx="73">
                  <c:v>0.18749999999798109</c:v>
                </c:pt>
                <c:pt idx="74">
                  <c:v>0.19000000009648432</c:v>
                </c:pt>
                <c:pt idx="75">
                  <c:v>0.19250000002404544</c:v>
                </c:pt>
                <c:pt idx="76">
                  <c:v>0.19500019245992101</c:v>
                </c:pt>
                <c:pt idx="77">
                  <c:v>0.19750000000164769</c:v>
                </c:pt>
                <c:pt idx="78">
                  <c:v>0.20000019728828636</c:v>
                </c:pt>
                <c:pt idx="79">
                  <c:v>0.20250019996513996</c:v>
                </c:pt>
                <c:pt idx="80">
                  <c:v>0.20499999994886012</c:v>
                </c:pt>
                <c:pt idx="81">
                  <c:v>0.2075002049742965</c:v>
                </c:pt>
                <c:pt idx="82">
                  <c:v>0.21000020741152189</c:v>
                </c:pt>
                <c:pt idx="83">
                  <c:v>0.21250020991727184</c:v>
                </c:pt>
                <c:pt idx="84">
                  <c:v>0.21499999993620328</c:v>
                </c:pt>
                <c:pt idx="85">
                  <c:v>0.21750021484689841</c:v>
                </c:pt>
                <c:pt idx="86">
                  <c:v>0.22000021744084483</c:v>
                </c:pt>
                <c:pt idx="87">
                  <c:v>0.22250000002023659</c:v>
                </c:pt>
                <c:pt idx="88">
                  <c:v>0.22500022246313259</c:v>
                </c:pt>
                <c:pt idx="89">
                  <c:v>0.22750022488151531</c:v>
                </c:pt>
                <c:pt idx="90">
                  <c:v>0.22999999990034789</c:v>
                </c:pt>
                <c:pt idx="91">
                  <c:v>0.23250022996882874</c:v>
                </c:pt>
                <c:pt idx="92">
                  <c:v>0.23500000026480466</c:v>
                </c:pt>
                <c:pt idx="93">
                  <c:v>0.23750000015431053</c:v>
                </c:pt>
                <c:pt idx="94">
                  <c:v>0.24000023731491743</c:v>
                </c:pt>
                <c:pt idx="95">
                  <c:v>0.24250000015360329</c:v>
                </c:pt>
                <c:pt idx="96">
                  <c:v>0.2449999999072201</c:v>
                </c:pt>
                <c:pt idx="97">
                  <c:v>0.24749999976418044</c:v>
                </c:pt>
                <c:pt idx="98">
                  <c:v>0.24999999992798369</c:v>
                </c:pt>
                <c:pt idx="99">
                  <c:v>0.25250000006433637</c:v>
                </c:pt>
                <c:pt idx="100">
                  <c:v>0.2549999999634931</c:v>
                </c:pt>
                <c:pt idx="101">
                  <c:v>0.25750000003059265</c:v>
                </c:pt>
                <c:pt idx="102">
                  <c:v>0.26000025742246957</c:v>
                </c:pt>
                <c:pt idx="103">
                  <c:v>0.2624999999320079</c:v>
                </c:pt>
                <c:pt idx="104">
                  <c:v>0.26500000002178142</c:v>
                </c:pt>
                <c:pt idx="105">
                  <c:v>0.2675002649795763</c:v>
                </c:pt>
                <c:pt idx="106">
                  <c:v>0.27000026727523452</c:v>
                </c:pt>
                <c:pt idx="107">
                  <c:v>0.27249999998981411</c:v>
                </c:pt>
                <c:pt idx="108">
                  <c:v>0.27499999993528951</c:v>
                </c:pt>
                <c:pt idx="109">
                  <c:v>0.27750027493999568</c:v>
                </c:pt>
                <c:pt idx="110">
                  <c:v>0.27817691542414369</c:v>
                </c:pt>
              </c:numCache>
            </c:numRef>
          </c:cat>
          <c:val>
            <c:numRef>
              <c:f>'Terme de pénalité Gamma 0,8'!$M$39:$M$149</c:f>
              <c:numCache>
                <c:formatCode>0.00%</c:formatCode>
                <c:ptCount val="111"/>
                <c:pt idx="0">
                  <c:v>8.4523037717807128E-2</c:v>
                </c:pt>
                <c:pt idx="1">
                  <c:v>8.5539088396479598E-2</c:v>
                </c:pt>
                <c:pt idx="2">
                  <c:v>8.6621982821975183E-2</c:v>
                </c:pt>
                <c:pt idx="3">
                  <c:v>8.7689984489262213E-2</c:v>
                </c:pt>
                <c:pt idx="4">
                  <c:v>8.8739444220354152E-2</c:v>
                </c:pt>
                <c:pt idx="5">
                  <c:v>8.9769021573733829E-2</c:v>
                </c:pt>
                <c:pt idx="6">
                  <c:v>9.0776298533603902E-2</c:v>
                </c:pt>
                <c:pt idx="7">
                  <c:v>9.1765669682790249E-2</c:v>
                </c:pt>
                <c:pt idx="8">
                  <c:v>9.2732151278782579E-2</c:v>
                </c:pt>
                <c:pt idx="9">
                  <c:v>9.3676381157066446E-2</c:v>
                </c:pt>
                <c:pt idx="10">
                  <c:v>9.4597600617161243E-2</c:v>
                </c:pt>
                <c:pt idx="11">
                  <c:v>9.5495621378425072E-2</c:v>
                </c:pt>
                <c:pt idx="12">
                  <c:v>9.6369438563034523E-2</c:v>
                </c:pt>
                <c:pt idx="13">
                  <c:v>9.7231755452682408E-2</c:v>
                </c:pt>
                <c:pt idx="14">
                  <c:v>9.8851927520062943E-2</c:v>
                </c:pt>
                <c:pt idx="15">
                  <c:v>9.9622395151892709E-2</c:v>
                </c:pt>
                <c:pt idx="16">
                  <c:v>0.10036592714807428</c:v>
                </c:pt>
                <c:pt idx="17">
                  <c:v>0.10108141450097385</c:v>
                </c:pt>
                <c:pt idx="18">
                  <c:v>0.10176807334382039</c:v>
                </c:pt>
                <c:pt idx="19">
                  <c:v>0.10242509730151363</c:v>
                </c:pt>
                <c:pt idx="20">
                  <c:v>0.10305259448217845</c:v>
                </c:pt>
                <c:pt idx="21">
                  <c:v>0.10365316850186058</c:v>
                </c:pt>
                <c:pt idx="22">
                  <c:v>0.1042109022011629</c:v>
                </c:pt>
                <c:pt idx="23">
                  <c:v>0.10474414700179636</c:v>
                </c:pt>
                <c:pt idx="24">
                  <c:v>0.10524436076226275</c:v>
                </c:pt>
                <c:pt idx="25">
                  <c:v>0.10570981507491552</c:v>
                </c:pt>
                <c:pt idx="26">
                  <c:v>0.10614128337822923</c:v>
                </c:pt>
                <c:pt idx="27">
                  <c:v>0.10652607051417375</c:v>
                </c:pt>
                <c:pt idx="28">
                  <c:v>0.10688476728841173</c:v>
                </c:pt>
                <c:pt idx="29">
                  <c:v>0.10720677118191041</c:v>
                </c:pt>
                <c:pt idx="30">
                  <c:v>0.10749096388837712</c:v>
                </c:pt>
                <c:pt idx="31">
                  <c:v>0.10773578866188062</c:v>
                </c:pt>
                <c:pt idx="32">
                  <c:v>0.10794037073505781</c:v>
                </c:pt>
                <c:pt idx="33">
                  <c:v>0.10810348495191976</c:v>
                </c:pt>
                <c:pt idx="34">
                  <c:v>0.10822806093565276</c:v>
                </c:pt>
                <c:pt idx="35">
                  <c:v>0.10830258895919873</c:v>
                </c:pt>
                <c:pt idx="36">
                  <c:v>0.10833555484338232</c:v>
                </c:pt>
                <c:pt idx="37">
                  <c:v>0.10832317680305339</c:v>
                </c:pt>
                <c:pt idx="38">
                  <c:v>0.10826378441939169</c:v>
                </c:pt>
                <c:pt idx="39">
                  <c:v>0.10816826217448414</c:v>
                </c:pt>
                <c:pt idx="40">
                  <c:v>0.10799838012422253</c:v>
                </c:pt>
                <c:pt idx="41">
                  <c:v>0.10778579067861152</c:v>
                </c:pt>
                <c:pt idx="42">
                  <c:v>0.10752070832140116</c:v>
                </c:pt>
                <c:pt idx="43">
                  <c:v>0.10721940797183044</c:v>
                </c:pt>
                <c:pt idx="44">
                  <c:v>0.10684941895980629</c:v>
                </c:pt>
                <c:pt idx="45">
                  <c:v>0.10642408526333404</c:v>
                </c:pt>
                <c:pt idx="46">
                  <c:v>0.10594237744528491</c:v>
                </c:pt>
                <c:pt idx="47">
                  <c:v>0.10540328260042567</c:v>
                </c:pt>
                <c:pt idx="48">
                  <c:v>0.10480561342330848</c:v>
                </c:pt>
                <c:pt idx="49">
                  <c:v>0.10414820846056537</c:v>
                </c:pt>
                <c:pt idx="50">
                  <c:v>0.10343005222550423</c:v>
                </c:pt>
                <c:pt idx="51">
                  <c:v>0.10264981041897839</c:v>
                </c:pt>
                <c:pt idx="52">
                  <c:v>0.10180594127358758</c:v>
                </c:pt>
                <c:pt idx="53">
                  <c:v>0.10089894739486702</c:v>
                </c:pt>
                <c:pt idx="54">
                  <c:v>9.9950093432809098E-2</c:v>
                </c:pt>
                <c:pt idx="55">
                  <c:v>9.886683748165799E-2</c:v>
                </c:pt>
                <c:pt idx="56">
                  <c:v>9.7764705965320567E-2</c:v>
                </c:pt>
                <c:pt idx="57">
                  <c:v>9.660138160364759E-2</c:v>
                </c:pt>
                <c:pt idx="58">
                  <c:v>9.5377020493478473E-2</c:v>
                </c:pt>
                <c:pt idx="59">
                  <c:v>9.4093927160170038E-2</c:v>
                </c:pt>
                <c:pt idx="60">
                  <c:v>9.265635879404624E-2</c:v>
                </c:pt>
                <c:pt idx="61">
                  <c:v>9.1202785089600433E-2</c:v>
                </c:pt>
                <c:pt idx="62">
                  <c:v>8.9700482229192524E-2</c:v>
                </c:pt>
                <c:pt idx="63">
                  <c:v>8.8118409322533703E-2</c:v>
                </c:pt>
                <c:pt idx="64">
                  <c:v>8.6466201982987045E-2</c:v>
                </c:pt>
                <c:pt idx="65">
                  <c:v>8.4749418412457991E-2</c:v>
                </c:pt>
                <c:pt idx="66">
                  <c:v>8.2993455218284204E-2</c:v>
                </c:pt>
                <c:pt idx="67">
                  <c:v>8.1201792629055344E-2</c:v>
                </c:pt>
                <c:pt idx="68">
                  <c:v>7.9274731085485495E-2</c:v>
                </c:pt>
                <c:pt idx="69">
                  <c:v>7.7308468124944088E-2</c:v>
                </c:pt>
                <c:pt idx="70">
                  <c:v>7.5282060550489568E-2</c:v>
                </c:pt>
                <c:pt idx="71">
                  <c:v>7.3194039930092158E-2</c:v>
                </c:pt>
                <c:pt idx="72">
                  <c:v>7.1051932898333184E-2</c:v>
                </c:pt>
                <c:pt idx="73">
                  <c:v>6.8854597691238056E-2</c:v>
                </c:pt>
                <c:pt idx="74">
                  <c:v>6.6610437579419993E-2</c:v>
                </c:pt>
                <c:pt idx="75">
                  <c:v>6.4296108206363306E-2</c:v>
                </c:pt>
                <c:pt idx="76">
                  <c:v>6.1943021001406966E-2</c:v>
                </c:pt>
                <c:pt idx="77">
                  <c:v>5.9544058426367043E-2</c:v>
                </c:pt>
                <c:pt idx="78">
                  <c:v>5.7101240043908062E-2</c:v>
                </c:pt>
                <c:pt idx="79">
                  <c:v>5.4618045714857837E-2</c:v>
                </c:pt>
                <c:pt idx="80">
                  <c:v>5.2097656290448026E-2</c:v>
                </c:pt>
                <c:pt idx="81">
                  <c:v>4.9541888293377558E-2</c:v>
                </c:pt>
                <c:pt idx="82">
                  <c:v>4.695331267819243E-2</c:v>
                </c:pt>
                <c:pt idx="83">
                  <c:v>4.4367601850536433E-2</c:v>
                </c:pt>
                <c:pt idx="84">
                  <c:v>4.1702913151679052E-2</c:v>
                </c:pt>
                <c:pt idx="85">
                  <c:v>3.9055058170817787E-2</c:v>
                </c:pt>
                <c:pt idx="86">
                  <c:v>3.6387779576167935E-2</c:v>
                </c:pt>
                <c:pt idx="87">
                  <c:v>3.376761853054279E-2</c:v>
                </c:pt>
                <c:pt idx="88">
                  <c:v>3.1110427484766095E-2</c:v>
                </c:pt>
                <c:pt idx="89">
                  <c:v>2.8464546713986766E-2</c:v>
                </c:pt>
                <c:pt idx="90">
                  <c:v>2.5839289534790744E-2</c:v>
                </c:pt>
                <c:pt idx="91">
                  <c:v>2.3188787605976237E-2</c:v>
                </c:pt>
                <c:pt idx="92">
                  <c:v>2.0694122130948411E-2</c:v>
                </c:pt>
                <c:pt idx="93">
                  <c:v>1.8182593585789684E-2</c:v>
                </c:pt>
                <c:pt idx="94">
                  <c:v>1.5783464129893964E-2</c:v>
                </c:pt>
                <c:pt idx="95">
                  <c:v>1.3451058198433893E-2</c:v>
                </c:pt>
                <c:pt idx="96">
                  <c:v>1.119638414420057E-2</c:v>
                </c:pt>
                <c:pt idx="97">
                  <c:v>9.1887577551632953E-3</c:v>
                </c:pt>
                <c:pt idx="98">
                  <c:v>7.2923383844456626E-3</c:v>
                </c:pt>
                <c:pt idx="99">
                  <c:v>5.58791970689013E-3</c:v>
                </c:pt>
                <c:pt idx="100">
                  <c:v>4.1105745883364382E-3</c:v>
                </c:pt>
                <c:pt idx="101">
                  <c:v>2.8764437138633927E-3</c:v>
                </c:pt>
                <c:pt idx="102">
                  <c:v>1.8814130440316405E-3</c:v>
                </c:pt>
                <c:pt idx="103">
                  <c:v>1.1388805523876455E-3</c:v>
                </c:pt>
                <c:pt idx="104">
                  <c:v>6.1819561498830256E-4</c:v>
                </c:pt>
                <c:pt idx="105">
                  <c:v>2.8924613037776496E-4</c:v>
                </c:pt>
                <c:pt idx="106">
                  <c:v>1.0981186918306178E-4</c:v>
                </c:pt>
                <c:pt idx="107">
                  <c:v>1.0883597155814006E-4</c:v>
                </c:pt>
                <c:pt idx="108">
                  <c:v>1.919408370363064E-6</c:v>
                </c:pt>
                <c:pt idx="109">
                  <c:v>9.7195697561663328E-7</c:v>
                </c:pt>
                <c:pt idx="110">
                  <c:v>9.7195697561663328E-7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5F-4710-A836-DD25F6C2C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0420352"/>
        <c:axId val="590418056"/>
      </c:areaChart>
      <c:catAx>
        <c:axId val="590420352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0418056"/>
        <c:crosses val="autoZero"/>
        <c:auto val="1"/>
        <c:lblAlgn val="ctr"/>
        <c:lblOffset val="100"/>
        <c:noMultiLvlLbl val="0"/>
      </c:catAx>
      <c:valAx>
        <c:axId val="59041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042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'Terme de pénalité 0,2'!$D$37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0,2'!$D$38:$D$149</c:f>
              <c:numCache>
                <c:formatCode>0.00%</c:formatCode>
                <c:ptCount val="112"/>
                <c:pt idx="0">
                  <c:v>4.1800790820031825E-2</c:v>
                </c:pt>
                <c:pt idx="1">
                  <c:v>4.3240647548960079E-2</c:v>
                </c:pt>
                <c:pt idx="2">
                  <c:v>4.4700416009778234E-2</c:v>
                </c:pt>
                <c:pt idx="3">
                  <c:v>4.6176284081606137E-2</c:v>
                </c:pt>
                <c:pt idx="4">
                  <c:v>4.7720833075540169E-2</c:v>
                </c:pt>
                <c:pt idx="5">
                  <c:v>4.9193504876565722E-2</c:v>
                </c:pt>
                <c:pt idx="6">
                  <c:v>5.0752620884322301E-2</c:v>
                </c:pt>
                <c:pt idx="7">
                  <c:v>5.2278325808904499E-2</c:v>
                </c:pt>
                <c:pt idx="8">
                  <c:v>5.385141711277245E-2</c:v>
                </c:pt>
                <c:pt idx="9">
                  <c:v>5.5441482133178302E-2</c:v>
                </c:pt>
                <c:pt idx="10">
                  <c:v>5.705669442101121E-2</c:v>
                </c:pt>
                <c:pt idx="11">
                  <c:v>5.8692867948660771E-2</c:v>
                </c:pt>
                <c:pt idx="12">
                  <c:v>6.0350361652627478E-2</c:v>
                </c:pt>
                <c:pt idx="13">
                  <c:v>6.2029051560881093E-2</c:v>
                </c:pt>
                <c:pt idx="14">
                  <c:v>6.3729090584503961E-2</c:v>
                </c:pt>
                <c:pt idx="15">
                  <c:v>6.5450224560417367E-2</c:v>
                </c:pt>
                <c:pt idx="16">
                  <c:v>6.7192327161196538E-2</c:v>
                </c:pt>
                <c:pt idx="17">
                  <c:v>6.8954572992997426E-2</c:v>
                </c:pt>
                <c:pt idx="18">
                  <c:v>7.0737991526770738E-2</c:v>
                </c:pt>
                <c:pt idx="19">
                  <c:v>7.2541578367946988E-2</c:v>
                </c:pt>
                <c:pt idx="20">
                  <c:v>7.4365239211568873E-2</c:v>
                </c:pt>
                <c:pt idx="21">
                  <c:v>7.6209532040565978E-2</c:v>
                </c:pt>
                <c:pt idx="22">
                  <c:v>7.8074308084124702E-2</c:v>
                </c:pt>
                <c:pt idx="23">
                  <c:v>7.9959061999703526E-2</c:v>
                </c:pt>
                <c:pt idx="24">
                  <c:v>8.1864395915854357E-2</c:v>
                </c:pt>
                <c:pt idx="25">
                  <c:v>8.3790051408580743E-2</c:v>
                </c:pt>
                <c:pt idx="26">
                  <c:v>8.5736497876887696E-2</c:v>
                </c:pt>
                <c:pt idx="27">
                  <c:v>8.7703408449542858E-2</c:v>
                </c:pt>
                <c:pt idx="28">
                  <c:v>8.9691084312965963E-2</c:v>
                </c:pt>
                <c:pt idx="29">
                  <c:v>9.1729997076732933E-2</c:v>
                </c:pt>
                <c:pt idx="30">
                  <c:v>9.3755480203061584E-2</c:v>
                </c:pt>
                <c:pt idx="31">
                  <c:v>9.5801888691485176E-2</c:v>
                </c:pt>
                <c:pt idx="32">
                  <c:v>9.7849596044652667E-2</c:v>
                </c:pt>
                <c:pt idx="33">
                  <c:v>9.9946783894367008E-2</c:v>
                </c:pt>
                <c:pt idx="34">
                  <c:v>0.10204101913758348</c:v>
                </c:pt>
                <c:pt idx="35">
                  <c:v>0.10419723869501231</c:v>
                </c:pt>
                <c:pt idx="36">
                  <c:v>0.10634852533626067</c:v>
                </c:pt>
                <c:pt idx="37">
                  <c:v>0.10855831046068096</c:v>
                </c:pt>
                <c:pt idx="38">
                  <c:v>0.11078281397295942</c:v>
                </c:pt>
                <c:pt idx="39">
                  <c:v>0.11302152212772364</c:v>
                </c:pt>
                <c:pt idx="40">
                  <c:v>0.11527550494254708</c:v>
                </c:pt>
                <c:pt idx="41">
                  <c:v>0.11745049415217225</c:v>
                </c:pt>
                <c:pt idx="42">
                  <c:v>0.11973777229011145</c:v>
                </c:pt>
                <c:pt idx="43">
                  <c:v>0.12205450005882994</c:v>
                </c:pt>
                <c:pt idx="44">
                  <c:v>0.12438167073910728</c:v>
                </c:pt>
                <c:pt idx="45">
                  <c:v>0.12672814622292927</c:v>
                </c:pt>
                <c:pt idx="46">
                  <c:v>0.12911600314765331</c:v>
                </c:pt>
                <c:pt idx="47">
                  <c:v>0.13151436051970866</c:v>
                </c:pt>
                <c:pt idx="48">
                  <c:v>0.13393291529367529</c:v>
                </c:pt>
                <c:pt idx="49">
                  <c:v>0.13637621613731413</c:v>
                </c:pt>
                <c:pt idx="50">
                  <c:v>0.13885189195192257</c:v>
                </c:pt>
                <c:pt idx="51">
                  <c:v>0.14133524491458396</c:v>
                </c:pt>
                <c:pt idx="52">
                  <c:v>0.14382501967351019</c:v>
                </c:pt>
                <c:pt idx="53">
                  <c:v>0.146340103844361</c:v>
                </c:pt>
                <c:pt idx="54">
                  <c:v>0.14886293898057218</c:v>
                </c:pt>
                <c:pt idx="55">
                  <c:v>0.15140429590997628</c:v>
                </c:pt>
                <c:pt idx="56">
                  <c:v>0.15388555089793435</c:v>
                </c:pt>
                <c:pt idx="57">
                  <c:v>0.15644548464786515</c:v>
                </c:pt>
                <c:pt idx="58">
                  <c:v>0.15900671826256962</c:v>
                </c:pt>
                <c:pt idx="59">
                  <c:v>0.16157809686355903</c:v>
                </c:pt>
                <c:pt idx="60">
                  <c:v>0.16415466128085685</c:v>
                </c:pt>
                <c:pt idx="61">
                  <c:v>0.1666952687733482</c:v>
                </c:pt>
                <c:pt idx="62">
                  <c:v>0.16914776187900232</c:v>
                </c:pt>
                <c:pt idx="63">
                  <c:v>0.17164580569262011</c:v>
                </c:pt>
                <c:pt idx="64">
                  <c:v>0.17414369716870734</c:v>
                </c:pt>
                <c:pt idx="65">
                  <c:v>0.17658833063245633</c:v>
                </c:pt>
                <c:pt idx="66">
                  <c:v>0.17902032909486457</c:v>
                </c:pt>
                <c:pt idx="67">
                  <c:v>0.18138935980503754</c:v>
                </c:pt>
                <c:pt idx="68">
                  <c:v>0.18370266404921121</c:v>
                </c:pt>
                <c:pt idx="69">
                  <c:v>0.18593908025542352</c:v>
                </c:pt>
                <c:pt idx="70">
                  <c:v>0.18813656397714856</c:v>
                </c:pt>
                <c:pt idx="71">
                  <c:v>0.1902416929040725</c:v>
                </c:pt>
                <c:pt idx="72">
                  <c:v>0.19225808355521071</c:v>
                </c:pt>
                <c:pt idx="73">
                  <c:v>0.19417489913468952</c:v>
                </c:pt>
                <c:pt idx="74">
                  <c:v>0.19598089196244953</c:v>
                </c:pt>
                <c:pt idx="75">
                  <c:v>0.19766436514725491</c:v>
                </c:pt>
                <c:pt idx="76">
                  <c:v>0.19921001279376974</c:v>
                </c:pt>
                <c:pt idx="77">
                  <c:v>0.20060795941196746</c:v>
                </c:pt>
                <c:pt idx="78">
                  <c:v>0.20183918786920113</c:v>
                </c:pt>
                <c:pt idx="79">
                  <c:v>0.20288619706938896</c:v>
                </c:pt>
                <c:pt idx="80">
                  <c:v>0.20373068400863781</c:v>
                </c:pt>
                <c:pt idx="81">
                  <c:v>0.20435111872501094</c:v>
                </c:pt>
                <c:pt idx="82">
                  <c:v>0.20472360094362477</c:v>
                </c:pt>
                <c:pt idx="83">
                  <c:v>0.2048208239443563</c:v>
                </c:pt>
                <c:pt idx="84">
                  <c:v>0.20458323675890935</c:v>
                </c:pt>
                <c:pt idx="85">
                  <c:v>0.20406211737948102</c:v>
                </c:pt>
                <c:pt idx="86">
                  <c:v>0.2031093576085706</c:v>
                </c:pt>
                <c:pt idx="87">
                  <c:v>0.20172254420654226</c:v>
                </c:pt>
                <c:pt idx="88">
                  <c:v>0.19992550047840907</c:v>
                </c:pt>
                <c:pt idx="89">
                  <c:v>0.19751692798601067</c:v>
                </c:pt>
                <c:pt idx="90">
                  <c:v>0.19447725020796958</c:v>
                </c:pt>
                <c:pt idx="91">
                  <c:v>0.19081581617575186</c:v>
                </c:pt>
                <c:pt idx="92">
                  <c:v>0.1862734982823864</c:v>
                </c:pt>
                <c:pt idx="93">
                  <c:v>0.18087134030142693</c:v>
                </c:pt>
                <c:pt idx="94">
                  <c:v>0.17446776612011747</c:v>
                </c:pt>
                <c:pt idx="95">
                  <c:v>0.16684784794345825</c:v>
                </c:pt>
                <c:pt idx="96">
                  <c:v>0.15809387422475665</c:v>
                </c:pt>
                <c:pt idx="97">
                  <c:v>0.14447718370929297</c:v>
                </c:pt>
                <c:pt idx="98">
                  <c:v>0.13662287295643744</c:v>
                </c:pt>
                <c:pt idx="99">
                  <c:v>0.12406879563371963</c:v>
                </c:pt>
                <c:pt idx="100">
                  <c:v>0.11056495702132971</c:v>
                </c:pt>
                <c:pt idx="101">
                  <c:v>9.6438584266430871E-2</c:v>
                </c:pt>
                <c:pt idx="102">
                  <c:v>8.2072087479014857E-2</c:v>
                </c:pt>
                <c:pt idx="103">
                  <c:v>6.7853275737153926E-2</c:v>
                </c:pt>
                <c:pt idx="104">
                  <c:v>5.4124569871033548E-2</c:v>
                </c:pt>
                <c:pt idx="105">
                  <c:v>4.0938005980294644E-2</c:v>
                </c:pt>
                <c:pt idx="106">
                  <c:v>2.9287984422838153E-2</c:v>
                </c:pt>
                <c:pt idx="107">
                  <c:v>2.4834212563784958E-2</c:v>
                </c:pt>
                <c:pt idx="108">
                  <c:v>9.5867388730187866E-3</c:v>
                </c:pt>
                <c:pt idx="109">
                  <c:v>2.8973974003051964E-3</c:v>
                </c:pt>
                <c:pt idx="110">
                  <c:v>7.5845548258873566E-5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25-4227-8657-BB7710FB76DD}"/>
            </c:ext>
          </c:extLst>
        </c:ser>
        <c:ser>
          <c:idx val="1"/>
          <c:order val="1"/>
          <c:tx>
            <c:strRef>
              <c:f>'Terme de pénalité 0,2'!$E$37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0,2'!$E$38:$E$149</c:f>
              <c:numCache>
                <c:formatCode>0.00%</c:formatCode>
                <c:ptCount val="112"/>
                <c:pt idx="0">
                  <c:v>0.12338430232602922</c:v>
                </c:pt>
                <c:pt idx="1">
                  <c:v>0.12406079433123218</c:v>
                </c:pt>
                <c:pt idx="2">
                  <c:v>0.12475929104768332</c:v>
                </c:pt>
                <c:pt idx="3">
                  <c:v>0.12541161271882625</c:v>
                </c:pt>
                <c:pt idx="4">
                  <c:v>0.12617078571132262</c:v>
                </c:pt>
                <c:pt idx="5">
                  <c:v>0.12658736709554097</c:v>
                </c:pt>
                <c:pt idx="6">
                  <c:v>0.12724554893839887</c:v>
                </c:pt>
                <c:pt idx="7">
                  <c:v>0.12776128312078941</c:v>
                </c:pt>
                <c:pt idx="8">
                  <c:v>0.12814211501027017</c:v>
                </c:pt>
                <c:pt idx="9">
                  <c:v>0.1285190049657563</c:v>
                </c:pt>
                <c:pt idx="10">
                  <c:v>0.12886065640556363</c:v>
                </c:pt>
                <c:pt idx="11">
                  <c:v>0.1291574977852859</c:v>
                </c:pt>
                <c:pt idx="12">
                  <c:v>0.12941099388696609</c:v>
                </c:pt>
                <c:pt idx="13">
                  <c:v>0.12962105744885644</c:v>
                </c:pt>
                <c:pt idx="14">
                  <c:v>0.12978886763679615</c:v>
                </c:pt>
                <c:pt idx="15">
                  <c:v>0.12991456305457028</c:v>
                </c:pt>
                <c:pt idx="16">
                  <c:v>0.12999795786276958</c:v>
                </c:pt>
                <c:pt idx="17">
                  <c:v>0.13004117469688573</c:v>
                </c:pt>
                <c:pt idx="18">
                  <c:v>0.13003991463034045</c:v>
                </c:pt>
                <c:pt idx="19">
                  <c:v>0.12999732261648603</c:v>
                </c:pt>
                <c:pt idx="20">
                  <c:v>0.12991272079525068</c:v>
                </c:pt>
                <c:pt idx="21">
                  <c:v>0.12978449614065105</c:v>
                </c:pt>
                <c:pt idx="22">
                  <c:v>0.12961232187308319</c:v>
                </c:pt>
                <c:pt idx="23">
                  <c:v>0.12939766315175108</c:v>
                </c:pt>
                <c:pt idx="24">
                  <c:v>0.12913785779669393</c:v>
                </c:pt>
                <c:pt idx="25">
                  <c:v>0.12883397738461932</c:v>
                </c:pt>
                <c:pt idx="26">
                  <c:v>0.12848424989336732</c:v>
                </c:pt>
                <c:pt idx="27">
                  <c:v>0.12808896004434914</c:v>
                </c:pt>
                <c:pt idx="28">
                  <c:v>0.1276471111226094</c:v>
                </c:pt>
                <c:pt idx="29">
                  <c:v>0.12717565896317071</c:v>
                </c:pt>
                <c:pt idx="30">
                  <c:v>0.12663848688933849</c:v>
                </c:pt>
                <c:pt idx="31">
                  <c:v>0.12605240835690407</c:v>
                </c:pt>
                <c:pt idx="32">
                  <c:v>0.12541877840886329</c:v>
                </c:pt>
                <c:pt idx="33">
                  <c:v>0.12472714209015753</c:v>
                </c:pt>
                <c:pt idx="34">
                  <c:v>0.12400318878101006</c:v>
                </c:pt>
                <c:pt idx="35">
                  <c:v>0.12319554559899924</c:v>
                </c:pt>
                <c:pt idx="36">
                  <c:v>0.12237570698285789</c:v>
                </c:pt>
                <c:pt idx="37">
                  <c:v>0.12145513514374266</c:v>
                </c:pt>
                <c:pt idx="38">
                  <c:v>0.12048539445298996</c:v>
                </c:pt>
                <c:pt idx="39">
                  <c:v>0.11946886617090145</c:v>
                </c:pt>
                <c:pt idx="40">
                  <c:v>0.11840139561917494</c:v>
                </c:pt>
                <c:pt idx="41">
                  <c:v>0.11735336969992927</c:v>
                </c:pt>
                <c:pt idx="42">
                  <c:v>0.11617365533672701</c:v>
                </c:pt>
                <c:pt idx="43">
                  <c:v>0.11493897554315229</c:v>
                </c:pt>
                <c:pt idx="44">
                  <c:v>0.11363946212777566</c:v>
                </c:pt>
                <c:pt idx="45">
                  <c:v>0.11226147778024258</c:v>
                </c:pt>
                <c:pt idx="46">
                  <c:v>0.11085629573860904</c:v>
                </c:pt>
                <c:pt idx="47">
                  <c:v>0.10937484900360378</c:v>
                </c:pt>
                <c:pt idx="48">
                  <c:v>0.10783016721034487</c:v>
                </c:pt>
                <c:pt idx="49">
                  <c:v>0.1062284001541849</c:v>
                </c:pt>
                <c:pt idx="50">
                  <c:v>0.10457616871430479</c:v>
                </c:pt>
                <c:pt idx="51">
                  <c:v>0.10285021156779225</c:v>
                </c:pt>
                <c:pt idx="52">
                  <c:v>0.10104696440368154</c:v>
                </c:pt>
                <c:pt idx="53">
                  <c:v>9.9188672353973731E-2</c:v>
                </c:pt>
                <c:pt idx="54">
                  <c:v>9.7267725671455821E-2</c:v>
                </c:pt>
                <c:pt idx="55">
                  <c:v>9.5282059216379292E-2</c:v>
                </c:pt>
                <c:pt idx="56">
                  <c:v>9.3184486943480749E-2</c:v>
                </c:pt>
                <c:pt idx="57">
                  <c:v>9.1060619451328512E-2</c:v>
                </c:pt>
                <c:pt idx="58">
                  <c:v>8.888366087037447E-2</c:v>
                </c:pt>
                <c:pt idx="59">
                  <c:v>8.6655295361010506E-2</c:v>
                </c:pt>
                <c:pt idx="60">
                  <c:v>8.4382560690301728E-2</c:v>
                </c:pt>
                <c:pt idx="61">
                  <c:v>8.205716707692462E-2</c:v>
                </c:pt>
                <c:pt idx="62">
                  <c:v>7.9629917097483779E-2</c:v>
                </c:pt>
                <c:pt idx="63">
                  <c:v>7.7199505345923028E-2</c:v>
                </c:pt>
                <c:pt idx="64">
                  <c:v>7.472348763751481E-2</c:v>
                </c:pt>
                <c:pt idx="65">
                  <c:v>7.2218547034748046E-2</c:v>
                </c:pt>
                <c:pt idx="66">
                  <c:v>6.9599193454191383E-2</c:v>
                </c:pt>
                <c:pt idx="67">
                  <c:v>6.7016408911781733E-2</c:v>
                </c:pt>
                <c:pt idx="68">
                  <c:v>6.4390744155611482E-2</c:v>
                </c:pt>
                <c:pt idx="69">
                  <c:v>6.1758323441316335E-2</c:v>
                </c:pt>
                <c:pt idx="70">
                  <c:v>5.9113888054649934E-2</c:v>
                </c:pt>
                <c:pt idx="71">
                  <c:v>5.6459637935654408E-2</c:v>
                </c:pt>
                <c:pt idx="72">
                  <c:v>5.3801780741615852E-2</c:v>
                </c:pt>
                <c:pt idx="73">
                  <c:v>5.1145346931595601E-2</c:v>
                </c:pt>
                <c:pt idx="74">
                  <c:v>4.8495898922245206E-2</c:v>
                </c:pt>
                <c:pt idx="75">
                  <c:v>4.5858426986517417E-2</c:v>
                </c:pt>
                <c:pt idx="76">
                  <c:v>4.323769229134914E-2</c:v>
                </c:pt>
                <c:pt idx="77">
                  <c:v>4.0638350171859516E-2</c:v>
                </c:pt>
                <c:pt idx="78">
                  <c:v>3.8064679634634759E-2</c:v>
                </c:pt>
                <c:pt idx="79">
                  <c:v>3.5523974132986032E-2</c:v>
                </c:pt>
                <c:pt idx="80">
                  <c:v>3.3019835320385653E-2</c:v>
                </c:pt>
                <c:pt idx="81">
                  <c:v>3.0557092691083854E-2</c:v>
                </c:pt>
                <c:pt idx="82">
                  <c:v>2.8140806590360043E-2</c:v>
                </c:pt>
                <c:pt idx="83">
                  <c:v>2.5776064827495067E-2</c:v>
                </c:pt>
                <c:pt idx="84">
                  <c:v>2.3472734023309523E-2</c:v>
                </c:pt>
                <c:pt idx="85">
                  <c:v>2.1222878470715339E-2</c:v>
                </c:pt>
                <c:pt idx="86">
                  <c:v>1.9033756192666621E-2</c:v>
                </c:pt>
                <c:pt idx="87">
                  <c:v>1.673119672860687E-2</c:v>
                </c:pt>
                <c:pt idx="88">
                  <c:v>1.4924907027224342E-2</c:v>
                </c:pt>
                <c:pt idx="89">
                  <c:v>1.2974255783228746E-2</c:v>
                </c:pt>
                <c:pt idx="90">
                  <c:v>1.1138947004876483E-2</c:v>
                </c:pt>
                <c:pt idx="91">
                  <c:v>9.4434592482044843E-3</c:v>
                </c:pt>
                <c:pt idx="92">
                  <c:v>7.8107478441135853E-3</c:v>
                </c:pt>
                <c:pt idx="93">
                  <c:v>6.3736977762108233E-3</c:v>
                </c:pt>
                <c:pt idx="94">
                  <c:v>5.0500284652372981E-3</c:v>
                </c:pt>
                <c:pt idx="95">
                  <c:v>3.8828423407269602E-3</c:v>
                </c:pt>
                <c:pt idx="96">
                  <c:v>2.8674989491361425E-3</c:v>
                </c:pt>
                <c:pt idx="97">
                  <c:v>2.8556916292113367E-3</c:v>
                </c:pt>
                <c:pt idx="98">
                  <c:v>1.3760517440584909E-3</c:v>
                </c:pt>
                <c:pt idx="99">
                  <c:v>8.8085546459273098E-4</c:v>
                </c:pt>
                <c:pt idx="100">
                  <c:v>5.3095281211887725E-4</c:v>
                </c:pt>
                <c:pt idx="101">
                  <c:v>2.9979873885426048E-4</c:v>
                </c:pt>
                <c:pt idx="102">
                  <c:v>1.579257779131987E-4</c:v>
                </c:pt>
                <c:pt idx="103">
                  <c:v>7.6562597066089444E-5</c:v>
                </c:pt>
                <c:pt idx="104">
                  <c:v>3.1788823992783078E-5</c:v>
                </c:pt>
                <c:pt idx="105">
                  <c:v>3.1762139361690968E-5</c:v>
                </c:pt>
                <c:pt idx="106">
                  <c:v>9.1254629141922215E-6</c:v>
                </c:pt>
                <c:pt idx="107">
                  <c:v>1.0445361372944505E-6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25-4227-8657-BB7710FB76DD}"/>
            </c:ext>
          </c:extLst>
        </c:ser>
        <c:ser>
          <c:idx val="2"/>
          <c:order val="2"/>
          <c:tx>
            <c:strRef>
              <c:f>'Terme de pénalité 0,2'!$F$37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0,2'!$F$38:$F$149</c:f>
              <c:numCache>
                <c:formatCode>0.00%</c:formatCode>
                <c:ptCount val="112"/>
                <c:pt idx="0">
                  <c:v>1.2584534341846865E-2</c:v>
                </c:pt>
                <c:pt idx="1">
                  <c:v>1.3068335105056551E-2</c:v>
                </c:pt>
                <c:pt idx="2">
                  <c:v>1.3595355918540169E-2</c:v>
                </c:pt>
                <c:pt idx="3">
                  <c:v>1.4130482375191617E-2</c:v>
                </c:pt>
                <c:pt idx="4">
                  <c:v>1.45862931454362E-2</c:v>
                </c:pt>
                <c:pt idx="5">
                  <c:v>1.5227212041143523E-2</c:v>
                </c:pt>
                <c:pt idx="6">
                  <c:v>1.5710420137013584E-2</c:v>
                </c:pt>
                <c:pt idx="7">
                  <c:v>1.6278209072606572E-2</c:v>
                </c:pt>
                <c:pt idx="8">
                  <c:v>1.6861507971370239E-2</c:v>
                </c:pt>
                <c:pt idx="9">
                  <c:v>1.7452294406098207E-2</c:v>
                </c:pt>
                <c:pt idx="10">
                  <c:v>1.8049486047618274E-2</c:v>
                </c:pt>
                <c:pt idx="11">
                  <c:v>1.865348984841729E-2</c:v>
                </c:pt>
                <c:pt idx="12">
                  <c:v>1.926415625968924E-2</c:v>
                </c:pt>
                <c:pt idx="13">
                  <c:v>1.9881463432705592E-2</c:v>
                </c:pt>
                <c:pt idx="14">
                  <c:v>2.050522190788906E-2</c:v>
                </c:pt>
                <c:pt idx="15">
                  <c:v>2.1135381064419326E-2</c:v>
                </c:pt>
                <c:pt idx="16">
                  <c:v>2.1771857865491382E-2</c:v>
                </c:pt>
                <c:pt idx="17">
                  <c:v>2.2414353053099294E-2</c:v>
                </c:pt>
                <c:pt idx="18">
                  <c:v>2.3063282397074513E-2</c:v>
                </c:pt>
                <c:pt idx="19">
                  <c:v>2.3718079032680375E-2</c:v>
                </c:pt>
                <c:pt idx="20">
                  <c:v>2.4378729590734494E-2</c:v>
                </c:pt>
                <c:pt idx="21">
                  <c:v>2.5045260636230214E-2</c:v>
                </c:pt>
                <c:pt idx="22">
                  <c:v>2.5717594671811266E-2</c:v>
                </c:pt>
                <c:pt idx="23">
                  <c:v>2.6395345678448666E-2</c:v>
                </c:pt>
                <c:pt idx="24">
                  <c:v>2.7078756121222736E-2</c:v>
                </c:pt>
                <c:pt idx="25">
                  <c:v>2.7767500510948211E-2</c:v>
                </c:pt>
                <c:pt idx="26">
                  <c:v>2.8461679263171738E-2</c:v>
                </c:pt>
                <c:pt idx="27">
                  <c:v>2.9161097906598404E-2</c:v>
                </c:pt>
                <c:pt idx="28">
                  <c:v>2.9865736538636709E-2</c:v>
                </c:pt>
                <c:pt idx="29">
                  <c:v>3.0581020934072733E-2</c:v>
                </c:pt>
                <c:pt idx="30">
                  <c:v>3.1294591136132692E-2</c:v>
                </c:pt>
                <c:pt idx="31">
                  <c:v>3.201349823313502E-2</c:v>
                </c:pt>
                <c:pt idx="32">
                  <c:v>3.2735825846003534E-2</c:v>
                </c:pt>
                <c:pt idx="33">
                  <c:v>3.3469887453637069E-2</c:v>
                </c:pt>
                <c:pt idx="34">
                  <c:v>3.4185651368112843E-2</c:v>
                </c:pt>
                <c:pt idx="35">
                  <c:v>3.4947889603551427E-2</c:v>
                </c:pt>
                <c:pt idx="36">
                  <c:v>3.5677255592023262E-2</c:v>
                </c:pt>
                <c:pt idx="37">
                  <c:v>3.6420733709697853E-2</c:v>
                </c:pt>
                <c:pt idx="38">
                  <c:v>3.7163338304266914E-2</c:v>
                </c:pt>
                <c:pt idx="39">
                  <c:v>3.7911816578200426E-2</c:v>
                </c:pt>
                <c:pt idx="40">
                  <c:v>3.8668788072122082E-2</c:v>
                </c:pt>
                <c:pt idx="41">
                  <c:v>3.9495967541955897E-2</c:v>
                </c:pt>
                <c:pt idx="42">
                  <c:v>4.0273589449249109E-2</c:v>
                </c:pt>
                <c:pt idx="43">
                  <c:v>4.1056640069390776E-2</c:v>
                </c:pt>
                <c:pt idx="44">
                  <c:v>4.1847105216886213E-2</c:v>
                </c:pt>
                <c:pt idx="45">
                  <c:v>4.263843970052944E-2</c:v>
                </c:pt>
                <c:pt idx="46">
                  <c:v>4.3451310472816689E-2</c:v>
                </c:pt>
                <c:pt idx="47">
                  <c:v>4.4259994015899466E-2</c:v>
                </c:pt>
                <c:pt idx="48">
                  <c:v>4.5075020692808124E-2</c:v>
                </c:pt>
                <c:pt idx="49">
                  <c:v>4.5899336344309823E-2</c:v>
                </c:pt>
                <c:pt idx="50">
                  <c:v>4.6732357973029277E-2</c:v>
                </c:pt>
                <c:pt idx="51">
                  <c:v>4.7568287819688207E-2</c:v>
                </c:pt>
                <c:pt idx="52">
                  <c:v>4.8403799362685927E-2</c:v>
                </c:pt>
                <c:pt idx="53">
                  <c:v>4.9246740185614583E-2</c:v>
                </c:pt>
                <c:pt idx="54">
                  <c:v>5.0093323790922836E-2</c:v>
                </c:pt>
                <c:pt idx="55">
                  <c:v>5.0944274510319194E-2</c:v>
                </c:pt>
                <c:pt idx="56">
                  <c:v>5.1800613512183312E-2</c:v>
                </c:pt>
                <c:pt idx="57">
                  <c:v>5.2672993449943868E-2</c:v>
                </c:pt>
                <c:pt idx="58">
                  <c:v>5.3551422037154163E-2</c:v>
                </c:pt>
                <c:pt idx="59">
                  <c:v>5.443401804719096E-2</c:v>
                </c:pt>
                <c:pt idx="60">
                  <c:v>5.5318808283506486E-2</c:v>
                </c:pt>
                <c:pt idx="61">
                  <c:v>5.620758856454295E-2</c:v>
                </c:pt>
                <c:pt idx="62">
                  <c:v>5.711141266335696E-2</c:v>
                </c:pt>
                <c:pt idx="63">
                  <c:v>5.8018417104344418E-2</c:v>
                </c:pt>
                <c:pt idx="64">
                  <c:v>5.8925675365506761E-2</c:v>
                </c:pt>
                <c:pt idx="65">
                  <c:v>5.98406192652935E-2</c:v>
                </c:pt>
                <c:pt idx="66">
                  <c:v>6.070449883589378E-2</c:v>
                </c:pt>
                <c:pt idx="67">
                  <c:v>6.1614234773732207E-2</c:v>
                </c:pt>
                <c:pt idx="68">
                  <c:v>6.2544570870532154E-2</c:v>
                </c:pt>
                <c:pt idx="69">
                  <c:v>6.3467758425489088E-2</c:v>
                </c:pt>
                <c:pt idx="70">
                  <c:v>6.4364464806923677E-2</c:v>
                </c:pt>
                <c:pt idx="71">
                  <c:v>6.5282249810257528E-2</c:v>
                </c:pt>
                <c:pt idx="72">
                  <c:v>6.6200851629666713E-2</c:v>
                </c:pt>
                <c:pt idx="73">
                  <c:v>6.7119755834062669E-2</c:v>
                </c:pt>
                <c:pt idx="74">
                  <c:v>6.8038875717654282E-2</c:v>
                </c:pt>
                <c:pt idx="75">
                  <c:v>6.8957667244546855E-2</c:v>
                </c:pt>
                <c:pt idx="76">
                  <c:v>6.9876107435720397E-2</c:v>
                </c:pt>
                <c:pt idx="77">
                  <c:v>7.0792056636266754E-2</c:v>
                </c:pt>
                <c:pt idx="78">
                  <c:v>7.1707398956609797E-2</c:v>
                </c:pt>
                <c:pt idx="79">
                  <c:v>7.2621295729714999E-2</c:v>
                </c:pt>
                <c:pt idx="80">
                  <c:v>7.353324166491354E-2</c:v>
                </c:pt>
                <c:pt idx="81">
                  <c:v>7.4442912744688047E-2</c:v>
                </c:pt>
                <c:pt idx="82">
                  <c:v>7.5349885363439353E-2</c:v>
                </c:pt>
                <c:pt idx="83">
                  <c:v>7.6253791845001806E-2</c:v>
                </c:pt>
                <c:pt idx="84">
                  <c:v>7.7162772197252025E-2</c:v>
                </c:pt>
                <c:pt idx="85">
                  <c:v>7.8049661295911579E-2</c:v>
                </c:pt>
                <c:pt idx="86">
                  <c:v>7.8944345548380104E-2</c:v>
                </c:pt>
                <c:pt idx="87">
                  <c:v>7.9823438837866939E-2</c:v>
                </c:pt>
                <c:pt idx="88">
                  <c:v>8.0700458053433996E-2</c:v>
                </c:pt>
                <c:pt idx="89">
                  <c:v>8.1562762242423426E-2</c:v>
                </c:pt>
                <c:pt idx="90">
                  <c:v>8.2413512835946501E-2</c:v>
                </c:pt>
                <c:pt idx="91">
                  <c:v>8.3255790514652706E-2</c:v>
                </c:pt>
                <c:pt idx="92">
                  <c:v>8.4033040532777922E-2</c:v>
                </c:pt>
                <c:pt idx="93">
                  <c:v>8.4863062760895044E-2</c:v>
                </c:pt>
                <c:pt idx="94">
                  <c:v>8.5589150364173042E-2</c:v>
                </c:pt>
                <c:pt idx="95">
                  <c:v>8.6283175355497232E-2</c:v>
                </c:pt>
                <c:pt idx="96">
                  <c:v>8.6898918948923889E-2</c:v>
                </c:pt>
                <c:pt idx="97">
                  <c:v>8.4576046247693631E-2</c:v>
                </c:pt>
                <c:pt idx="98">
                  <c:v>8.7785873187995522E-2</c:v>
                </c:pt>
                <c:pt idx="99">
                  <c:v>8.7980924559118351E-2</c:v>
                </c:pt>
                <c:pt idx="100">
                  <c:v>8.7943342580390535E-2</c:v>
                </c:pt>
                <c:pt idx="101">
                  <c:v>8.7611920405969795E-2</c:v>
                </c:pt>
                <c:pt idx="102">
                  <c:v>8.6913799321762283E-2</c:v>
                </c:pt>
                <c:pt idx="103">
                  <c:v>8.5761103964818911E-2</c:v>
                </c:pt>
                <c:pt idx="104">
                  <c:v>8.4013183022507376E-2</c:v>
                </c:pt>
                <c:pt idx="105">
                  <c:v>8.1319760442755185E-2</c:v>
                </c:pt>
                <c:pt idx="106">
                  <c:v>7.7794248500294955E-2</c:v>
                </c:pt>
                <c:pt idx="107">
                  <c:v>6.007456253374354E-2</c:v>
                </c:pt>
                <c:pt idx="108">
                  <c:v>6.3917797587189795E-2</c:v>
                </c:pt>
                <c:pt idx="109">
                  <c:v>4.8336560717114604E-2</c:v>
                </c:pt>
                <c:pt idx="110">
                  <c:v>1.370074456161003E-2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25-4227-8657-BB7710FB76DD}"/>
            </c:ext>
          </c:extLst>
        </c:ser>
        <c:ser>
          <c:idx val="3"/>
          <c:order val="3"/>
          <c:tx>
            <c:strRef>
              <c:f>'Terme de pénalité 0,2'!$G$37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0,2'!$G$38:$G$149</c:f>
              <c:numCache>
                <c:formatCode>0.00%</c:formatCode>
                <c:ptCount val="112"/>
                <c:pt idx="0">
                  <c:v>2.238365698536229E-2</c:v>
                </c:pt>
                <c:pt idx="1">
                  <c:v>2.3450925308876231E-2</c:v>
                </c:pt>
                <c:pt idx="2">
                  <c:v>2.4626867515565927E-2</c:v>
                </c:pt>
                <c:pt idx="3">
                  <c:v>2.584071364089334E-2</c:v>
                </c:pt>
                <c:pt idx="4">
                  <c:v>2.7083909278402679E-2</c:v>
                </c:pt>
                <c:pt idx="5">
                  <c:v>2.8385523911292145E-2</c:v>
                </c:pt>
                <c:pt idx="6">
                  <c:v>2.9727788146850009E-2</c:v>
                </c:pt>
                <c:pt idx="7">
                  <c:v>3.1129255677436938E-2</c:v>
                </c:pt>
                <c:pt idx="8">
                  <c:v>3.254611071240579E-2</c:v>
                </c:pt>
                <c:pt idx="9">
                  <c:v>3.4002748232368908E-2</c:v>
                </c:pt>
                <c:pt idx="10">
                  <c:v>3.5501645641213504E-2</c:v>
                </c:pt>
                <c:pt idx="11">
                  <c:v>3.7042010066098932E-2</c:v>
                </c:pt>
                <c:pt idx="12">
                  <c:v>3.8624606222563543E-2</c:v>
                </c:pt>
                <c:pt idx="13">
                  <c:v>4.0250310848770315E-2</c:v>
                </c:pt>
                <c:pt idx="14">
                  <c:v>4.1920001281887755E-2</c:v>
                </c:pt>
                <c:pt idx="15">
                  <c:v>4.3634513672396853E-2</c:v>
                </c:pt>
                <c:pt idx="16">
                  <c:v>4.5394640134271289E-2</c:v>
                </c:pt>
                <c:pt idx="17">
                  <c:v>4.7200820133158017E-2</c:v>
                </c:pt>
                <c:pt idx="18">
                  <c:v>4.9054779646714293E-2</c:v>
                </c:pt>
                <c:pt idx="19">
                  <c:v>5.0956460125273439E-2</c:v>
                </c:pt>
                <c:pt idx="20">
                  <c:v>5.2906948588465931E-2</c:v>
                </c:pt>
                <c:pt idx="21">
                  <c:v>5.4907460897772147E-2</c:v>
                </c:pt>
                <c:pt idx="22">
                  <c:v>5.6958967403279791E-2</c:v>
                </c:pt>
                <c:pt idx="23">
                  <c:v>5.906194392336267E-2</c:v>
                </c:pt>
                <c:pt idx="24">
                  <c:v>6.1218134738771052E-2</c:v>
                </c:pt>
                <c:pt idx="25">
                  <c:v>6.342823690343094E-2</c:v>
                </c:pt>
                <c:pt idx="26">
                  <c:v>6.5693931925337734E-2</c:v>
                </c:pt>
                <c:pt idx="27">
                  <c:v>6.8016141398767563E-2</c:v>
                </c:pt>
                <c:pt idx="28">
                  <c:v>7.0396401936180839E-2</c:v>
                </c:pt>
                <c:pt idx="29">
                  <c:v>7.282025190909254E-2</c:v>
                </c:pt>
                <c:pt idx="30">
                  <c:v>7.5323578924586798E-2</c:v>
                </c:pt>
                <c:pt idx="31">
                  <c:v>7.7889335177402277E-2</c:v>
                </c:pt>
                <c:pt idx="32">
                  <c:v>8.0530029393205166E-2</c:v>
                </c:pt>
                <c:pt idx="33">
                  <c:v>8.3231094670982442E-2</c:v>
                </c:pt>
                <c:pt idx="34">
                  <c:v>8.5995563687309803E-2</c:v>
                </c:pt>
                <c:pt idx="35">
                  <c:v>8.882677002701804E-2</c:v>
                </c:pt>
                <c:pt idx="36">
                  <c:v>9.1727275054427973E-2</c:v>
                </c:pt>
                <c:pt idx="37">
                  <c:v>9.4700680280305691E-2</c:v>
                </c:pt>
                <c:pt idx="38">
                  <c:v>9.775704298589348E-2</c:v>
                </c:pt>
                <c:pt idx="39">
                  <c:v>0.1008966720261021</c:v>
                </c:pt>
                <c:pt idx="40">
                  <c:v>0.10412076719221341</c:v>
                </c:pt>
                <c:pt idx="41">
                  <c:v>0.10743207726020566</c:v>
                </c:pt>
                <c:pt idx="42">
                  <c:v>0.11082664622746466</c:v>
                </c:pt>
                <c:pt idx="43">
                  <c:v>0.11430531822175591</c:v>
                </c:pt>
                <c:pt idx="44">
                  <c:v>0.11788439773522197</c:v>
                </c:pt>
                <c:pt idx="45">
                  <c:v>0.12158194938213365</c:v>
                </c:pt>
                <c:pt idx="46">
                  <c:v>0.12532842474766429</c:v>
                </c:pt>
                <c:pt idx="47">
                  <c:v>0.12920626214835601</c:v>
                </c:pt>
                <c:pt idx="48">
                  <c:v>0.13319098694123035</c:v>
                </c:pt>
                <c:pt idx="49">
                  <c:v>0.13728072571666219</c:v>
                </c:pt>
                <c:pt idx="50">
                  <c:v>0.14149446670078114</c:v>
                </c:pt>
                <c:pt idx="51">
                  <c:v>0.14582278421871542</c:v>
                </c:pt>
                <c:pt idx="52">
                  <c:v>0.15028590600884784</c:v>
                </c:pt>
                <c:pt idx="53">
                  <c:v>0.15486798576818644</c:v>
                </c:pt>
                <c:pt idx="54">
                  <c:v>0.15958635616805725</c:v>
                </c:pt>
                <c:pt idx="55">
                  <c:v>0.16443299067552189</c:v>
                </c:pt>
                <c:pt idx="56">
                  <c:v>0.16942189230444094</c:v>
                </c:pt>
                <c:pt idx="57">
                  <c:v>0.17455218131149414</c:v>
                </c:pt>
                <c:pt idx="58">
                  <c:v>0.17982860308261966</c:v>
                </c:pt>
                <c:pt idx="59">
                  <c:v>0.18525395359537647</c:v>
                </c:pt>
                <c:pt idx="60">
                  <c:v>0.19083376681032829</c:v>
                </c:pt>
                <c:pt idx="61">
                  <c:v>0.19654307147128938</c:v>
                </c:pt>
                <c:pt idx="62">
                  <c:v>0.20246957443131941</c:v>
                </c:pt>
                <c:pt idx="63">
                  <c:v>0.20852668811748915</c:v>
                </c:pt>
                <c:pt idx="64">
                  <c:v>0.21471960915168392</c:v>
                </c:pt>
                <c:pt idx="65">
                  <c:v>0.22109751913909398</c:v>
                </c:pt>
                <c:pt idx="66">
                  <c:v>0.22769106488864863</c:v>
                </c:pt>
                <c:pt idx="67">
                  <c:v>0.23441810813166714</c:v>
                </c:pt>
                <c:pt idx="68">
                  <c:v>0.24132954990415792</c:v>
                </c:pt>
                <c:pt idx="69">
                  <c:v>0.24839814055958159</c:v>
                </c:pt>
                <c:pt idx="70">
                  <c:v>0.25564145485992107</c:v>
                </c:pt>
                <c:pt idx="71">
                  <c:v>0.26307318244933714</c:v>
                </c:pt>
                <c:pt idx="72">
                  <c:v>0.27068840782207193</c:v>
                </c:pt>
                <c:pt idx="73">
                  <c:v>0.27849148745196073</c:v>
                </c:pt>
                <c:pt idx="74">
                  <c:v>0.28648673941321795</c:v>
                </c:pt>
                <c:pt idx="75">
                  <c:v>0.29468017253723422</c:v>
                </c:pt>
                <c:pt idx="76">
                  <c:v>0.30308007594596981</c:v>
                </c:pt>
                <c:pt idx="77">
                  <c:v>0.31169091483585393</c:v>
                </c:pt>
                <c:pt idx="78">
                  <c:v>0.32052640560461082</c:v>
                </c:pt>
                <c:pt idx="79">
                  <c:v>0.32959726735239425</c:v>
                </c:pt>
                <c:pt idx="80">
                  <c:v>0.33891751710585172</c:v>
                </c:pt>
                <c:pt idx="81">
                  <c:v>0.34850395112934496</c:v>
                </c:pt>
                <c:pt idx="82">
                  <c:v>0.35837642078185089</c:v>
                </c:pt>
                <c:pt idx="83">
                  <c:v>0.3685584393959459</c:v>
                </c:pt>
                <c:pt idx="84">
                  <c:v>0.37918461447848512</c:v>
                </c:pt>
                <c:pt idx="85">
                  <c:v>0.3899671701995589</c:v>
                </c:pt>
                <c:pt idx="86">
                  <c:v>0.40134876899860406</c:v>
                </c:pt>
                <c:pt idx="87">
                  <c:v>0.4132118011060586</c:v>
                </c:pt>
                <c:pt idx="88">
                  <c:v>0.42528444677838739</c:v>
                </c:pt>
                <c:pt idx="89">
                  <c:v>0.43818413086767088</c:v>
                </c:pt>
                <c:pt idx="90">
                  <c:v>0.45171819594334595</c:v>
                </c:pt>
                <c:pt idx="91">
                  <c:v>0.46586199304323089</c:v>
                </c:pt>
                <c:pt idx="92">
                  <c:v>0.48103480418173716</c:v>
                </c:pt>
                <c:pt idx="93">
                  <c:v>0.49707497026155023</c:v>
                </c:pt>
                <c:pt idx="94">
                  <c:v>0.51428536739773667</c:v>
                </c:pt>
                <c:pt idx="95">
                  <c:v>0.53280200646042086</c:v>
                </c:pt>
                <c:pt idx="96">
                  <c:v>0.55268338954002605</c:v>
                </c:pt>
                <c:pt idx="97">
                  <c:v>0.58473145296209872</c:v>
                </c:pt>
                <c:pt idx="98">
                  <c:v>0.59746996155759236</c:v>
                </c:pt>
                <c:pt idx="99">
                  <c:v>0.62244655333826993</c:v>
                </c:pt>
                <c:pt idx="100">
                  <c:v>0.64908620222251945</c:v>
                </c:pt>
                <c:pt idx="101">
                  <c:v>0.6772257663918394</c:v>
                </c:pt>
                <c:pt idx="102">
                  <c:v>0.7066453695780377</c:v>
                </c:pt>
                <c:pt idx="103">
                  <c:v>0.73710417987818777</c:v>
                </c:pt>
                <c:pt idx="104">
                  <c:v>0.76843027677811848</c:v>
                </c:pt>
                <c:pt idx="105">
                  <c:v>0.80095299265710052</c:v>
                </c:pt>
                <c:pt idx="106">
                  <c:v>0.83332097892180956</c:v>
                </c:pt>
                <c:pt idx="107">
                  <c:v>0.87237579461479364</c:v>
                </c:pt>
                <c:pt idx="108">
                  <c:v>0.90220690315800278</c:v>
                </c:pt>
                <c:pt idx="109">
                  <c:v>0.94017353748428534</c:v>
                </c:pt>
                <c:pt idx="110">
                  <c:v>0.98590398783842836</c:v>
                </c:pt>
                <c:pt idx="111">
                  <c:v>0.9999979819068493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25-4227-8657-BB7710FB76DD}"/>
            </c:ext>
          </c:extLst>
        </c:ser>
        <c:ser>
          <c:idx val="4"/>
          <c:order val="4"/>
          <c:tx>
            <c:strRef>
              <c:f>'Terme de pénalité 0,2'!$H$37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0,2'!$H$38:$H$149</c:f>
              <c:numCache>
                <c:formatCode>0.00%</c:formatCode>
                <c:ptCount val="112"/>
                <c:pt idx="0">
                  <c:v>8.6879425582402137E-2</c:v>
                </c:pt>
                <c:pt idx="1">
                  <c:v>8.7869280184163609E-2</c:v>
                </c:pt>
                <c:pt idx="2">
                  <c:v>8.8761299973124042E-2</c:v>
                </c:pt>
                <c:pt idx="3">
                  <c:v>8.9654034943673161E-2</c:v>
                </c:pt>
                <c:pt idx="4">
                  <c:v>9.043546105899633E-2</c:v>
                </c:pt>
                <c:pt idx="5">
                  <c:v>9.1359556694214847E-2</c:v>
                </c:pt>
                <c:pt idx="6">
                  <c:v>9.208830084091843E-2</c:v>
                </c:pt>
                <c:pt idx="7">
                  <c:v>9.2860945682476437E-2</c:v>
                </c:pt>
                <c:pt idx="8">
                  <c:v>9.3639294766241277E-2</c:v>
                </c:pt>
                <c:pt idx="9">
                  <c:v>9.4385972598520232E-2</c:v>
                </c:pt>
                <c:pt idx="10">
                  <c:v>9.5105035457101611E-2</c:v>
                </c:pt>
                <c:pt idx="11">
                  <c:v>9.5799980178938898E-2</c:v>
                </c:pt>
                <c:pt idx="12">
                  <c:v>9.6470105735856182E-2</c:v>
                </c:pt>
                <c:pt idx="13">
                  <c:v>9.7114398727972298E-2</c:v>
                </c:pt>
                <c:pt idx="14">
                  <c:v>9.7732907902499527E-2</c:v>
                </c:pt>
                <c:pt idx="15">
                  <c:v>9.8325144201689502E-2</c:v>
                </c:pt>
                <c:pt idx="16">
                  <c:v>9.8890723308674156E-2</c:v>
                </c:pt>
                <c:pt idx="17">
                  <c:v>9.9429895850326092E-2</c:v>
                </c:pt>
                <c:pt idx="18">
                  <c:v>9.9941077207070933E-2</c:v>
                </c:pt>
                <c:pt idx="19">
                  <c:v>0.10042521847323022</c:v>
                </c:pt>
                <c:pt idx="20">
                  <c:v>0.10088172161642167</c:v>
                </c:pt>
                <c:pt idx="21">
                  <c:v>0.10131000544505644</c:v>
                </c:pt>
                <c:pt idx="22">
                  <c:v>0.10170957082433887</c:v>
                </c:pt>
                <c:pt idx="23">
                  <c:v>0.1020808747957187</c:v>
                </c:pt>
                <c:pt idx="24">
                  <c:v>0.10242246135424808</c:v>
                </c:pt>
                <c:pt idx="25">
                  <c:v>0.10273464050310917</c:v>
                </c:pt>
                <c:pt idx="26">
                  <c:v>0.10301637862975946</c:v>
                </c:pt>
                <c:pt idx="27">
                  <c:v>0.10326743173369768</c:v>
                </c:pt>
                <c:pt idx="28">
                  <c:v>0.10348710818663444</c:v>
                </c:pt>
                <c:pt idx="29">
                  <c:v>0.1036669900874946</c:v>
                </c:pt>
                <c:pt idx="30">
                  <c:v>0.10382289075315852</c:v>
                </c:pt>
                <c:pt idx="31">
                  <c:v>0.10394525369888244</c:v>
                </c:pt>
                <c:pt idx="32">
                  <c:v>0.10403768509642868</c:v>
                </c:pt>
                <c:pt idx="33">
                  <c:v>0.10408603039003814</c:v>
                </c:pt>
                <c:pt idx="34">
                  <c:v>0.10409943429793758</c:v>
                </c:pt>
                <c:pt idx="35">
                  <c:v>0.10407881058681569</c:v>
                </c:pt>
                <c:pt idx="36">
                  <c:v>0.1040091618670743</c:v>
                </c:pt>
                <c:pt idx="37">
                  <c:v>0.10390023013832078</c:v>
                </c:pt>
                <c:pt idx="38">
                  <c:v>0.10375570263113995</c:v>
                </c:pt>
                <c:pt idx="39">
                  <c:v>0.10357409748577096</c:v>
                </c:pt>
                <c:pt idx="40">
                  <c:v>0.10335206683878541</c:v>
                </c:pt>
                <c:pt idx="41">
                  <c:v>0.10311145927480096</c:v>
                </c:pt>
                <c:pt idx="42">
                  <c:v>0.10279617602730594</c:v>
                </c:pt>
                <c:pt idx="43">
                  <c:v>0.10243737043708125</c:v>
                </c:pt>
                <c:pt idx="44">
                  <c:v>0.10202642223641048</c:v>
                </c:pt>
                <c:pt idx="45">
                  <c:v>0.10155656730496301</c:v>
                </c:pt>
                <c:pt idx="46">
                  <c:v>0.10107615777916229</c:v>
                </c:pt>
                <c:pt idx="47">
                  <c:v>0.10051129044223647</c:v>
                </c:pt>
                <c:pt idx="48">
                  <c:v>9.9891567299650361E-2</c:v>
                </c:pt>
                <c:pt idx="49">
                  <c:v>9.9230888209601534E-2</c:v>
                </c:pt>
                <c:pt idx="50">
                  <c:v>9.8491642686308958E-2</c:v>
                </c:pt>
                <c:pt idx="51">
                  <c:v>9.7707376444718191E-2</c:v>
                </c:pt>
                <c:pt idx="52">
                  <c:v>9.684648301752051E-2</c:v>
                </c:pt>
                <c:pt idx="53">
                  <c:v>9.5933094099265384E-2</c:v>
                </c:pt>
                <c:pt idx="54">
                  <c:v>9.4956629135164297E-2</c:v>
                </c:pt>
                <c:pt idx="55">
                  <c:v>9.3914039403300967E-2</c:v>
                </c:pt>
                <c:pt idx="56">
                  <c:v>9.2750678536275999E-2</c:v>
                </c:pt>
                <c:pt idx="57">
                  <c:v>9.1554857097988315E-2</c:v>
                </c:pt>
                <c:pt idx="58">
                  <c:v>9.0293237141050475E-2</c:v>
                </c:pt>
                <c:pt idx="59">
                  <c:v>8.8963587778710634E-2</c:v>
                </c:pt>
                <c:pt idx="60">
                  <c:v>8.7569686311987222E-2</c:v>
                </c:pt>
                <c:pt idx="61">
                  <c:v>8.6116024884704837E-2</c:v>
                </c:pt>
                <c:pt idx="62">
                  <c:v>8.4538018745615784E-2</c:v>
                </c:pt>
                <c:pt idx="63">
                  <c:v>8.2916461106281772E-2</c:v>
                </c:pt>
                <c:pt idx="64">
                  <c:v>8.1227842566881578E-2</c:v>
                </c:pt>
                <c:pt idx="65">
                  <c:v>7.9463740000623159E-2</c:v>
                </c:pt>
                <c:pt idx="66">
                  <c:v>7.7620089090835079E-2</c:v>
                </c:pt>
                <c:pt idx="67">
                  <c:v>7.5709555294328407E-2</c:v>
                </c:pt>
                <c:pt idx="68">
                  <c:v>7.3763153833166603E-2</c:v>
                </c:pt>
                <c:pt idx="69">
                  <c:v>7.1729591651157443E-2</c:v>
                </c:pt>
                <c:pt idx="70">
                  <c:v>6.9631283680018419E-2</c:v>
                </c:pt>
                <c:pt idx="71">
                  <c:v>6.7474479903479323E-2</c:v>
                </c:pt>
                <c:pt idx="72">
                  <c:v>6.525719413086041E-2</c:v>
                </c:pt>
                <c:pt idx="73">
                  <c:v>6.298533803585106E-2</c:v>
                </c:pt>
                <c:pt idx="74">
                  <c:v>6.0661967673805224E-2</c:v>
                </c:pt>
                <c:pt idx="75">
                  <c:v>5.8291040815420213E-2</c:v>
                </c:pt>
                <c:pt idx="76">
                  <c:v>5.587559657068783E-2</c:v>
                </c:pt>
                <c:pt idx="77">
                  <c:v>5.3379738894578962E-2</c:v>
                </c:pt>
                <c:pt idx="78">
                  <c:v>5.0871259297739752E-2</c:v>
                </c:pt>
                <c:pt idx="79">
                  <c:v>4.8325347559853397E-2</c:v>
                </c:pt>
                <c:pt idx="80">
                  <c:v>4.5746775894797816E-2</c:v>
                </c:pt>
                <c:pt idx="81">
                  <c:v>4.3139949329843177E-2</c:v>
                </c:pt>
                <c:pt idx="82">
                  <c:v>4.0509394195879872E-2</c:v>
                </c:pt>
                <c:pt idx="83">
                  <c:v>3.7860348626340815E-2</c:v>
                </c:pt>
                <c:pt idx="84">
                  <c:v>3.5118753298687196E-2</c:v>
                </c:pt>
                <c:pt idx="85">
                  <c:v>3.253043127704789E-2</c:v>
                </c:pt>
                <c:pt idx="86">
                  <c:v>2.9801405250665342E-2</c:v>
                </c:pt>
                <c:pt idx="87">
                  <c:v>2.7291018409733726E-2</c:v>
                </c:pt>
                <c:pt idx="88">
                  <c:v>2.45693409731008E-2</c:v>
                </c:pt>
                <c:pt idx="89">
                  <c:v>2.1911546561685511E-2</c:v>
                </c:pt>
                <c:pt idx="90">
                  <c:v>1.9335003193104668E-2</c:v>
                </c:pt>
                <c:pt idx="91">
                  <c:v>1.6909244439501148E-2</c:v>
                </c:pt>
                <c:pt idx="92">
                  <c:v>1.4446006997306624E-2</c:v>
                </c:pt>
                <c:pt idx="93">
                  <c:v>1.2178617420065447E-2</c:v>
                </c:pt>
                <c:pt idx="94">
                  <c:v>1.0011691142479793E-2</c:v>
                </c:pt>
                <c:pt idx="95">
                  <c:v>8.0178217618741606E-3</c:v>
                </c:pt>
                <c:pt idx="96">
                  <c:v>6.2104862102028702E-3</c:v>
                </c:pt>
                <c:pt idx="97">
                  <c:v>6.1610687430732987E-3</c:v>
                </c:pt>
                <c:pt idx="98">
                  <c:v>3.3115669964112857E-3</c:v>
                </c:pt>
                <c:pt idx="99">
                  <c:v>2.2542583488555363E-3</c:v>
                </c:pt>
                <c:pt idx="100">
                  <c:v>1.454519156883686E-3</c:v>
                </c:pt>
                <c:pt idx="101">
                  <c:v>8.8536916310896015E-4</c:v>
                </c:pt>
                <c:pt idx="102">
                  <c:v>5.053771011534412E-4</c:v>
                </c:pt>
                <c:pt idx="103">
                  <c:v>2.6924991909990588E-4</c:v>
                </c:pt>
                <c:pt idx="104">
                  <c:v>1.3067698681200603E-4</c:v>
                </c:pt>
                <c:pt idx="105">
                  <c:v>1.3026302700219544E-4</c:v>
                </c:pt>
                <c:pt idx="106">
                  <c:v>3.411408163282087E-5</c:v>
                </c:pt>
                <c:pt idx="107">
                  <c:v>3.4099867258920657E-5</c:v>
                </c:pt>
                <c:pt idx="108">
                  <c:v>3.3976698238872958E-5</c:v>
                </c:pt>
                <c:pt idx="109">
                  <c:v>2.583190568722738E-7</c:v>
                </c:pt>
                <c:pt idx="110">
                  <c:v>2.583190568722738E-7</c:v>
                </c:pt>
                <c:pt idx="111">
                  <c:v>2.583190568722738E-7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25-4227-8657-BB7710FB76DD}"/>
            </c:ext>
          </c:extLst>
        </c:ser>
        <c:ser>
          <c:idx val="5"/>
          <c:order val="5"/>
          <c:tx>
            <c:strRef>
              <c:f>'Terme de pénalité 0,2'!$I$37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0,2'!$I$38:$I$149</c:f>
              <c:numCache>
                <c:formatCode>0.00%</c:formatCode>
                <c:ptCount val="112"/>
                <c:pt idx="0">
                  <c:v>0.10728354241062929</c:v>
                </c:pt>
                <c:pt idx="1">
                  <c:v>0.10714740384420395</c:v>
                </c:pt>
                <c:pt idx="2">
                  <c:v>0.10697696885289779</c:v>
                </c:pt>
                <c:pt idx="3">
                  <c:v>0.10677666662619745</c:v>
                </c:pt>
                <c:pt idx="4">
                  <c:v>0.10640242094275248</c:v>
                </c:pt>
                <c:pt idx="5">
                  <c:v>0.10630073456039804</c:v>
                </c:pt>
                <c:pt idx="6">
                  <c:v>0.10590956995476446</c:v>
                </c:pt>
                <c:pt idx="7">
                  <c:v>0.10564632558833964</c:v>
                </c:pt>
                <c:pt idx="8">
                  <c:v>0.10529607768316521</c:v>
                </c:pt>
                <c:pt idx="9">
                  <c:v>0.10496667593353919</c:v>
                </c:pt>
                <c:pt idx="10">
                  <c:v>0.10461252211210871</c:v>
                </c:pt>
                <c:pt idx="11">
                  <c:v>0.1042325304689644</c:v>
                </c:pt>
                <c:pt idx="12">
                  <c:v>0.10382733197843924</c:v>
                </c:pt>
                <c:pt idx="13">
                  <c:v>0.10339725138270846</c:v>
                </c:pt>
                <c:pt idx="14">
                  <c:v>0.10294232805555611</c:v>
                </c:pt>
                <c:pt idx="15">
                  <c:v>0.10246299856776633</c:v>
                </c:pt>
                <c:pt idx="16">
                  <c:v>0.10195933558402416</c:v>
                </c:pt>
                <c:pt idx="17">
                  <c:v>0.1014331600012487</c:v>
                </c:pt>
                <c:pt idx="18">
                  <c:v>0.1008817252672745</c:v>
                </c:pt>
                <c:pt idx="19">
                  <c:v>0.10030733279853425</c:v>
                </c:pt>
                <c:pt idx="20">
                  <c:v>9.9709949197008457E-2</c:v>
                </c:pt>
                <c:pt idx="21">
                  <c:v>9.9088396740835152E-2</c:v>
                </c:pt>
                <c:pt idx="22">
                  <c:v>9.8442761433508733E-2</c:v>
                </c:pt>
                <c:pt idx="23">
                  <c:v>9.7774385339320813E-2</c:v>
                </c:pt>
                <c:pt idx="24">
                  <c:v>9.7081490431143377E-2</c:v>
                </c:pt>
                <c:pt idx="25">
                  <c:v>9.6365046330959353E-2</c:v>
                </c:pt>
                <c:pt idx="26">
                  <c:v>9.5623895755059141E-2</c:v>
                </c:pt>
                <c:pt idx="27">
                  <c:v>9.4858540009893175E-2</c:v>
                </c:pt>
                <c:pt idx="28">
                  <c:v>9.4068404043504195E-2</c:v>
                </c:pt>
                <c:pt idx="29">
                  <c:v>9.3261749045562184E-2</c:v>
                </c:pt>
                <c:pt idx="30">
                  <c:v>9.2420241476390372E-2</c:v>
                </c:pt>
                <c:pt idx="31">
                  <c:v>9.1552923989243085E-2</c:v>
                </c:pt>
                <c:pt idx="32">
                  <c:v>9.0657436259316534E-2</c:v>
                </c:pt>
                <c:pt idx="33">
                  <c:v>8.9733545058803474E-2</c:v>
                </c:pt>
                <c:pt idx="34">
                  <c:v>8.8799250314506931E-2</c:v>
                </c:pt>
                <c:pt idx="35">
                  <c:v>8.7816041233558628E-2</c:v>
                </c:pt>
                <c:pt idx="36">
                  <c:v>8.6801599734728077E-2</c:v>
                </c:pt>
                <c:pt idx="37">
                  <c:v>8.5759160687644234E-2</c:v>
                </c:pt>
                <c:pt idx="38">
                  <c:v>8.470102533543955E-2</c:v>
                </c:pt>
                <c:pt idx="39">
                  <c:v>8.3623216855310448E-2</c:v>
                </c:pt>
                <c:pt idx="40">
                  <c:v>8.2521189346660126E-2</c:v>
                </c:pt>
                <c:pt idx="41">
                  <c:v>8.1384308860132856E-2</c:v>
                </c:pt>
                <c:pt idx="42">
                  <c:v>8.0208239178458443E-2</c:v>
                </c:pt>
                <c:pt idx="43">
                  <c:v>7.9003218494388419E-2</c:v>
                </c:pt>
                <c:pt idx="44">
                  <c:v>7.7763692794357367E-2</c:v>
                </c:pt>
                <c:pt idx="45">
                  <c:v>7.6494735144276224E-2</c:v>
                </c:pt>
                <c:pt idx="46">
                  <c:v>7.5182237850848224E-2</c:v>
                </c:pt>
                <c:pt idx="47">
                  <c:v>7.3846115647675084E-2</c:v>
                </c:pt>
                <c:pt idx="48">
                  <c:v>7.2476258679263536E-2</c:v>
                </c:pt>
                <c:pt idx="49">
                  <c:v>7.1032200819442073E-2</c:v>
                </c:pt>
                <c:pt idx="50">
                  <c:v>6.9609063180389202E-2</c:v>
                </c:pt>
                <c:pt idx="51">
                  <c:v>6.8127139543247256E-2</c:v>
                </c:pt>
                <c:pt idx="52">
                  <c:v>6.6610631495203118E-2</c:v>
                </c:pt>
                <c:pt idx="53">
                  <c:v>6.5057272304389263E-2</c:v>
                </c:pt>
                <c:pt idx="54">
                  <c:v>6.3468875430070973E-2</c:v>
                </c:pt>
                <c:pt idx="55">
                  <c:v>6.1843444841896855E-2</c:v>
                </c:pt>
                <c:pt idx="56">
                  <c:v>6.0258839036958903E-2</c:v>
                </c:pt>
                <c:pt idx="57">
                  <c:v>5.8598216540621965E-2</c:v>
                </c:pt>
                <c:pt idx="58">
                  <c:v>5.6895936019246952E-2</c:v>
                </c:pt>
                <c:pt idx="59">
                  <c:v>5.5160323806417146E-2</c:v>
                </c:pt>
                <c:pt idx="60">
                  <c:v>5.3392402349040372E-2</c:v>
                </c:pt>
                <c:pt idx="61">
                  <c:v>5.160814137568883E-2</c:v>
                </c:pt>
                <c:pt idx="62">
                  <c:v>4.9826109596377802E-2</c:v>
                </c:pt>
                <c:pt idx="63">
                  <c:v>4.8002141969167453E-2</c:v>
                </c:pt>
                <c:pt idx="64">
                  <c:v>4.6165448950934961E-2</c:v>
                </c:pt>
                <c:pt idx="65">
                  <c:v>4.4313766182556932E-2</c:v>
                </c:pt>
                <c:pt idx="66">
                  <c:v>4.247879754761627E-2</c:v>
                </c:pt>
                <c:pt idx="67">
                  <c:v>4.0617453438725422E-2</c:v>
                </c:pt>
                <c:pt idx="68">
                  <c:v>3.87634742678915E-2</c:v>
                </c:pt>
                <c:pt idx="69">
                  <c:v>3.6899941820648527E-2</c:v>
                </c:pt>
                <c:pt idx="70">
                  <c:v>3.5046021859765304E-2</c:v>
                </c:pt>
                <c:pt idx="71">
                  <c:v>3.3201892764114449E-2</c:v>
                </c:pt>
                <c:pt idx="72">
                  <c:v>3.1371340943571087E-2</c:v>
                </c:pt>
                <c:pt idx="73">
                  <c:v>2.9558347829600557E-2</c:v>
                </c:pt>
                <c:pt idx="74">
                  <c:v>2.7766517174717155E-2</c:v>
                </c:pt>
                <c:pt idx="75">
                  <c:v>2.5999305893769826E-2</c:v>
                </c:pt>
                <c:pt idx="76">
                  <c:v>2.4261249108452166E-2</c:v>
                </c:pt>
                <c:pt idx="77">
                  <c:v>2.2554533585021276E-2</c:v>
                </c:pt>
                <c:pt idx="78">
                  <c:v>2.0884766785652317E-2</c:v>
                </c:pt>
                <c:pt idx="79">
                  <c:v>1.9253800076212323E-2</c:v>
                </c:pt>
                <c:pt idx="80">
                  <c:v>1.7665563529304637E-2</c:v>
                </c:pt>
                <c:pt idx="81">
                  <c:v>1.6123478459894945E-2</c:v>
                </c:pt>
                <c:pt idx="82">
                  <c:v>1.4630975746413746E-2</c:v>
                </c:pt>
                <c:pt idx="83">
                  <c:v>1.3191453664677768E-2</c:v>
                </c:pt>
                <c:pt idx="84">
                  <c:v>1.1746897260233301E-2</c:v>
                </c:pt>
                <c:pt idx="85">
                  <c:v>1.0485452753258902E-2</c:v>
                </c:pt>
                <c:pt idx="86">
                  <c:v>9.2015023891575225E-3</c:v>
                </c:pt>
                <c:pt idx="87">
                  <c:v>8.0774793219205755E-3</c:v>
                </c:pt>
                <c:pt idx="88">
                  <c:v>6.9136653685067133E-3</c:v>
                </c:pt>
                <c:pt idx="89">
                  <c:v>5.8676519572944744E-3</c:v>
                </c:pt>
                <c:pt idx="90">
                  <c:v>4.8886912147595215E-3</c:v>
                </c:pt>
                <c:pt idx="91">
                  <c:v>4.0197487946729889E-3</c:v>
                </c:pt>
                <c:pt idx="92">
                  <c:v>3.2380795224202104E-3</c:v>
                </c:pt>
                <c:pt idx="93">
                  <c:v>2.510319747220025E-3</c:v>
                </c:pt>
                <c:pt idx="94">
                  <c:v>1.8956822201707916E-3</c:v>
                </c:pt>
                <c:pt idx="95">
                  <c:v>1.3782227287457034E-3</c:v>
                </c:pt>
                <c:pt idx="96">
                  <c:v>9.7905714902569649E-4</c:v>
                </c:pt>
                <c:pt idx="97">
                  <c:v>9.7745526722723265E-4</c:v>
                </c:pt>
                <c:pt idx="98">
                  <c:v>4.1075177486071422E-4</c:v>
                </c:pt>
                <c:pt idx="99">
                  <c:v>2.4251277710529939E-4</c:v>
                </c:pt>
                <c:pt idx="100">
                  <c:v>1.3346546375906331E-4</c:v>
                </c:pt>
                <c:pt idx="101">
                  <c:v>6.8077733535563311E-5</c:v>
                </c:pt>
                <c:pt idx="102">
                  <c:v>3.1565119068580062E-5</c:v>
                </c:pt>
                <c:pt idx="103">
                  <c:v>1.3348750167545104E-5</c:v>
                </c:pt>
                <c:pt idx="104">
                  <c:v>1.1023554796864903E-5</c:v>
                </c:pt>
                <c:pt idx="105">
                  <c:v>1.1017854620840985E-5</c:v>
                </c:pt>
                <c:pt idx="106">
                  <c:v>6.192043932712009E-6</c:v>
                </c:pt>
                <c:pt idx="107">
                  <c:v>5.7376917657988713E-7</c:v>
                </c:pt>
                <c:pt idx="108">
                  <c:v>5.7376917657988713E-7</c:v>
                </c:pt>
                <c:pt idx="109">
                  <c:v>5.7376917657988713E-7</c:v>
                </c:pt>
                <c:pt idx="110">
                  <c:v>5.7376917657988713E-7</c:v>
                </c:pt>
                <c:pt idx="111">
                  <c:v>5.7376917657988713E-7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25-4227-8657-BB7710FB76DD}"/>
            </c:ext>
          </c:extLst>
        </c:ser>
        <c:ser>
          <c:idx val="6"/>
          <c:order val="6"/>
          <c:tx>
            <c:strRef>
              <c:f>'Terme de pénalité 0,2'!$J$37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0,2'!$J$38:$J$149</c:f>
              <c:numCache>
                <c:formatCode>0.00%</c:formatCode>
                <c:ptCount val="112"/>
                <c:pt idx="0">
                  <c:v>0.12530351768737749</c:v>
                </c:pt>
                <c:pt idx="1">
                  <c:v>0.12636017979825137</c:v>
                </c:pt>
                <c:pt idx="2">
                  <c:v>0.1273104988137686</c:v>
                </c:pt>
                <c:pt idx="3">
                  <c:v>0.12821940188516714</c:v>
                </c:pt>
                <c:pt idx="4">
                  <c:v>0.12918986308364702</c:v>
                </c:pt>
                <c:pt idx="5">
                  <c:v>0.12991374823923135</c:v>
                </c:pt>
                <c:pt idx="6">
                  <c:v>0.13076922861510226</c:v>
                </c:pt>
                <c:pt idx="7">
                  <c:v>0.13147112506481312</c:v>
                </c:pt>
                <c:pt idx="8">
                  <c:v>0.1322011546437924</c:v>
                </c:pt>
                <c:pt idx="9">
                  <c:v>0.13285486229952234</c:v>
                </c:pt>
                <c:pt idx="10">
                  <c:v>0.13346010702080979</c:v>
                </c:pt>
                <c:pt idx="11">
                  <c:v>0.13402788335116972</c:v>
                </c:pt>
                <c:pt idx="12">
                  <c:v>0.13455645992444176</c:v>
                </c:pt>
                <c:pt idx="13">
                  <c:v>0.13504703736724522</c:v>
                </c:pt>
                <c:pt idx="14">
                  <c:v>0.1354962240936804</c:v>
                </c:pt>
                <c:pt idx="15">
                  <c:v>0.13590400604890707</c:v>
                </c:pt>
                <c:pt idx="16">
                  <c:v>0.13626992190332862</c:v>
                </c:pt>
                <c:pt idx="17">
                  <c:v>0.13659163922756878</c:v>
                </c:pt>
                <c:pt idx="18">
                  <c:v>0.13687341299905395</c:v>
                </c:pt>
                <c:pt idx="19">
                  <c:v>0.13711064542393081</c:v>
                </c:pt>
                <c:pt idx="20">
                  <c:v>0.13730405778096949</c:v>
                </c:pt>
                <c:pt idx="21">
                  <c:v>0.1374538688695576</c:v>
                </c:pt>
                <c:pt idx="22">
                  <c:v>0.13756020105661537</c:v>
                </c:pt>
                <c:pt idx="23">
                  <c:v>0.13762009569704534</c:v>
                </c:pt>
                <c:pt idx="24">
                  <c:v>0.13763613719489998</c:v>
                </c:pt>
                <c:pt idx="25">
                  <c:v>0.13760537398094916</c:v>
                </c:pt>
                <c:pt idx="26">
                  <c:v>0.13752877252093046</c:v>
                </c:pt>
                <c:pt idx="27">
                  <c:v>0.13740489773746162</c:v>
                </c:pt>
                <c:pt idx="28">
                  <c:v>0.13723339167479048</c:v>
                </c:pt>
                <c:pt idx="29">
                  <c:v>0.13699643445980494</c:v>
                </c:pt>
                <c:pt idx="30">
                  <c:v>0.13672831652783293</c:v>
                </c:pt>
                <c:pt idx="31">
                  <c:v>0.1364103762947225</c:v>
                </c:pt>
                <c:pt idx="32">
                  <c:v>0.1360406806718869</c:v>
                </c:pt>
                <c:pt idx="33">
                  <c:v>0.13563058846182108</c:v>
                </c:pt>
                <c:pt idx="34">
                  <c:v>0.13518618285446921</c:v>
                </c:pt>
                <c:pt idx="35">
                  <c:v>0.13463036596058195</c:v>
                </c:pt>
                <c:pt idx="36">
                  <c:v>0.13402850806275196</c:v>
                </c:pt>
                <c:pt idx="37">
                  <c:v>0.13339839287042274</c:v>
                </c:pt>
                <c:pt idx="38">
                  <c:v>0.13271749058047083</c:v>
                </c:pt>
                <c:pt idx="39">
                  <c:v>0.1319706394169361</c:v>
                </c:pt>
                <c:pt idx="40">
                  <c:v>0.1311571861456321</c:v>
                </c:pt>
                <c:pt idx="41">
                  <c:v>0.13025046162913009</c:v>
                </c:pt>
                <c:pt idx="42">
                  <c:v>0.12931754380734242</c:v>
                </c:pt>
                <c:pt idx="43">
                  <c:v>0.12830083532404263</c:v>
                </c:pt>
                <c:pt idx="44">
                  <c:v>0.12724715144893009</c:v>
                </c:pt>
                <c:pt idx="45">
                  <c:v>0.126150465133404</c:v>
                </c:pt>
                <c:pt idx="46">
                  <c:v>0.12491568988787473</c:v>
                </c:pt>
                <c:pt idx="47">
                  <c:v>0.12363737336876654</c:v>
                </c:pt>
                <c:pt idx="48">
                  <c:v>0.12228806077598234</c:v>
                </c:pt>
                <c:pt idx="49">
                  <c:v>0.12086855064274664</c:v>
                </c:pt>
                <c:pt idx="50">
                  <c:v>0.11934940548259833</c:v>
                </c:pt>
                <c:pt idx="51">
                  <c:v>0.11775437489536904</c:v>
                </c:pt>
                <c:pt idx="52">
                  <c:v>0.11616340773571737</c:v>
                </c:pt>
                <c:pt idx="53">
                  <c:v>0.11444325541410083</c:v>
                </c:pt>
                <c:pt idx="54">
                  <c:v>0.11264597368610647</c:v>
                </c:pt>
                <c:pt idx="55">
                  <c:v>0.11077056882559415</c:v>
                </c:pt>
                <c:pt idx="56">
                  <c:v>0.10881191620148875</c:v>
                </c:pt>
                <c:pt idx="57">
                  <c:v>0.10676287411538316</c:v>
                </c:pt>
                <c:pt idx="58">
                  <c:v>0.10466086905925683</c:v>
                </c:pt>
                <c:pt idx="59">
                  <c:v>0.10247992800136889</c:v>
                </c:pt>
                <c:pt idx="60">
                  <c:v>0.10020811118099471</c:v>
                </c:pt>
                <c:pt idx="61">
                  <c:v>9.7833214861512433E-2</c:v>
                </c:pt>
                <c:pt idx="62">
                  <c:v>9.5465285739803188E-2</c:v>
                </c:pt>
                <c:pt idx="63">
                  <c:v>9.2988073695900855E-2</c:v>
                </c:pt>
                <c:pt idx="64">
                  <c:v>9.0428723028754238E-2</c:v>
                </c:pt>
                <c:pt idx="65">
                  <c:v>8.7816455767259119E-2</c:v>
                </c:pt>
                <c:pt idx="66">
                  <c:v>8.5173214659439736E-2</c:v>
                </c:pt>
                <c:pt idx="67">
                  <c:v>8.2449727999700156E-2</c:v>
                </c:pt>
                <c:pt idx="68">
                  <c:v>7.968512197377281E-2</c:v>
                </c:pt>
                <c:pt idx="69">
                  <c:v>7.6873733258452717E-2</c:v>
                </c:pt>
                <c:pt idx="70">
                  <c:v>7.400097518875931E-2</c:v>
                </c:pt>
                <c:pt idx="71">
                  <c:v>7.1100417874803368E-2</c:v>
                </c:pt>
                <c:pt idx="72">
                  <c:v>6.816981781857348E-2</c:v>
                </c:pt>
                <c:pt idx="73">
                  <c:v>6.5211011318405593E-2</c:v>
                </c:pt>
                <c:pt idx="74">
                  <c:v>6.2229184323832336E-2</c:v>
                </c:pt>
                <c:pt idx="75">
                  <c:v>5.9229214102613378E-2</c:v>
                </c:pt>
                <c:pt idx="76">
                  <c:v>5.6214882913214838E-2</c:v>
                </c:pt>
                <c:pt idx="77">
                  <c:v>5.3230042778217135E-2</c:v>
                </c:pt>
                <c:pt idx="78">
                  <c:v>5.0222200333635822E-2</c:v>
                </c:pt>
                <c:pt idx="79">
                  <c:v>4.7219198726592311E-2</c:v>
                </c:pt>
                <c:pt idx="80">
                  <c:v>4.4227771472474593E-2</c:v>
                </c:pt>
                <c:pt idx="81">
                  <c:v>4.1253997931437109E-2</c:v>
                </c:pt>
                <c:pt idx="82">
                  <c:v>3.8303849760815883E-2</c:v>
                </c:pt>
                <c:pt idx="83">
                  <c:v>3.5383959312106354E-2</c:v>
                </c:pt>
                <c:pt idx="84">
                  <c:v>3.2471724384104117E-2</c:v>
                </c:pt>
                <c:pt idx="85">
                  <c:v>2.9662834450481766E-2</c:v>
                </c:pt>
                <c:pt idx="86">
                  <c:v>2.6870129252246827E-2</c:v>
                </c:pt>
                <c:pt idx="87">
                  <c:v>2.4154080773619059E-2</c:v>
                </c:pt>
                <c:pt idx="88">
                  <c:v>2.1502307995602852E-2</c:v>
                </c:pt>
                <c:pt idx="89">
                  <c:v>1.8957978112676292E-2</c:v>
                </c:pt>
                <c:pt idx="90">
                  <c:v>1.6497573491549743E-2</c:v>
                </c:pt>
                <c:pt idx="91">
                  <c:v>1.4104233744782868E-2</c:v>
                </c:pt>
                <c:pt idx="92">
                  <c:v>1.1928888425045202E-2</c:v>
                </c:pt>
                <c:pt idx="93">
                  <c:v>9.7817146538069586E-3</c:v>
                </c:pt>
                <c:pt idx="94">
                  <c:v>7.8659330286087008E-3</c:v>
                </c:pt>
                <c:pt idx="95">
                  <c:v>6.1417047928545359E-3</c:v>
                </c:pt>
                <c:pt idx="96">
                  <c:v>4.6523206631354976E-3</c:v>
                </c:pt>
                <c:pt idx="97">
                  <c:v>4.6228543845351503E-3</c:v>
                </c:pt>
                <c:pt idx="98">
                  <c:v>2.3387524372265227E-3</c:v>
                </c:pt>
                <c:pt idx="99">
                  <c:v>1.5384764122900484E-3</c:v>
                </c:pt>
                <c:pt idx="100">
                  <c:v>9.5584981034047022E-4</c:v>
                </c:pt>
                <c:pt idx="101">
                  <c:v>5.5813441695434438E-4</c:v>
                </c:pt>
                <c:pt idx="102">
                  <c:v>3.0416052059416206E-4</c:v>
                </c:pt>
                <c:pt idx="103">
                  <c:v>1.5446694366316583E-4</c:v>
                </c:pt>
                <c:pt idx="104">
                  <c:v>7.1433082633241455E-5</c:v>
                </c:pt>
                <c:pt idx="105">
                  <c:v>7.1299499358709435E-5</c:v>
                </c:pt>
                <c:pt idx="106">
                  <c:v>8.6781224436126515E-6</c:v>
                </c:pt>
                <c:pt idx="107">
                  <c:v>2.3567803203753768E-6</c:v>
                </c:pt>
                <c:pt idx="108">
                  <c:v>3.0684976149301945E-7</c:v>
                </c:pt>
                <c:pt idx="109">
                  <c:v>3.0684976149301945E-7</c:v>
                </c:pt>
                <c:pt idx="110">
                  <c:v>3.0684976149301945E-7</c:v>
                </c:pt>
                <c:pt idx="111">
                  <c:v>3.0684976149301945E-7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25-4227-8657-BB7710FB76DD}"/>
            </c:ext>
          </c:extLst>
        </c:ser>
        <c:ser>
          <c:idx val="7"/>
          <c:order val="7"/>
          <c:tx>
            <c:strRef>
              <c:f>'Terme de pénalité 0,2'!$K$37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0,2'!$K$38:$K$149</c:f>
              <c:numCache>
                <c:formatCode>0.00%</c:formatCode>
                <c:ptCount val="112"/>
                <c:pt idx="0">
                  <c:v>2.9538625021597081E-2</c:v>
                </c:pt>
                <c:pt idx="1">
                  <c:v>3.0791743265148316E-2</c:v>
                </c:pt>
                <c:pt idx="2">
                  <c:v>3.1916142815571841E-2</c:v>
                </c:pt>
                <c:pt idx="3">
                  <c:v>3.3068562222691597E-2</c:v>
                </c:pt>
                <c:pt idx="4">
                  <c:v>3.4313339734242956E-2</c:v>
                </c:pt>
                <c:pt idx="5">
                  <c:v>3.5432911805473234E-2</c:v>
                </c:pt>
                <c:pt idx="6">
                  <c:v>3.6719667692076095E-2</c:v>
                </c:pt>
                <c:pt idx="7">
                  <c:v>3.7958609197013798E-2</c:v>
                </c:pt>
                <c:pt idx="8">
                  <c:v>3.9207719521405948E-2</c:v>
                </c:pt>
                <c:pt idx="9">
                  <c:v>4.0479604456905433E-2</c:v>
                </c:pt>
                <c:pt idx="10">
                  <c:v>4.1774177217422756E-2</c:v>
                </c:pt>
                <c:pt idx="11">
                  <c:v>4.3089214515746044E-2</c:v>
                </c:pt>
                <c:pt idx="12">
                  <c:v>4.4425049712209445E-2</c:v>
                </c:pt>
                <c:pt idx="13">
                  <c:v>4.5781851037160398E-2</c:v>
                </c:pt>
                <c:pt idx="14">
                  <c:v>4.7159831032443783E-2</c:v>
                </c:pt>
                <c:pt idx="15">
                  <c:v>4.8559076108186973E-2</c:v>
                </c:pt>
                <c:pt idx="16">
                  <c:v>4.9979641575496364E-2</c:v>
                </c:pt>
                <c:pt idx="17">
                  <c:v>5.1421348741486649E-2</c:v>
                </c:pt>
                <c:pt idx="18">
                  <c:v>5.2884874817436978E-2</c:v>
                </c:pt>
                <c:pt idx="19">
                  <c:v>5.4369699755485008E-2</c:v>
                </c:pt>
                <c:pt idx="20">
                  <c:v>5.5876052880969411E-2</c:v>
                </c:pt>
                <c:pt idx="21">
                  <c:v>5.7404251106060893E-2</c:v>
                </c:pt>
                <c:pt idx="22">
                  <c:v>5.8954392449970278E-2</c:v>
                </c:pt>
                <c:pt idx="23">
                  <c:v>6.0526295969601546E-2</c:v>
                </c:pt>
                <c:pt idx="24">
                  <c:v>6.2120493678052689E-2</c:v>
                </c:pt>
                <c:pt idx="25">
                  <c:v>6.3736901946439439E-2</c:v>
                </c:pt>
                <c:pt idx="26">
                  <c:v>6.5375943513344817E-2</c:v>
                </c:pt>
                <c:pt idx="27">
                  <c:v>6.7037590191524513E-2</c:v>
                </c:pt>
                <c:pt idx="28">
                  <c:v>6.8722129645136326E-2</c:v>
                </c:pt>
                <c:pt idx="29">
                  <c:v>7.0422363354825296E-2</c:v>
                </c:pt>
                <c:pt idx="30">
                  <c:v>7.2155423241825403E-2</c:v>
                </c:pt>
                <c:pt idx="31">
                  <c:v>7.3911954068294483E-2</c:v>
                </c:pt>
                <c:pt idx="32">
                  <c:v>7.5694207137885508E-2</c:v>
                </c:pt>
                <c:pt idx="33">
                  <c:v>7.7483364832241511E-2</c:v>
                </c:pt>
                <c:pt idx="34">
                  <c:v>7.9357867948209052E-2</c:v>
                </c:pt>
                <c:pt idx="35">
                  <c:v>8.1172155196801432E-2</c:v>
                </c:pt>
                <c:pt idx="36">
                  <c:v>8.3087462475904511E-2</c:v>
                </c:pt>
                <c:pt idx="37">
                  <c:v>8.4997478770544074E-2</c:v>
                </c:pt>
                <c:pt idx="38">
                  <c:v>8.6928913564263785E-2</c:v>
                </c:pt>
                <c:pt idx="39">
                  <c:v>8.888345681640332E-2</c:v>
                </c:pt>
                <c:pt idx="40">
                  <c:v>9.0863433438540822E-2</c:v>
                </c:pt>
                <c:pt idx="41">
                  <c:v>9.2835150006986375E-2</c:v>
                </c:pt>
                <c:pt idx="42">
                  <c:v>9.4872469335971571E-2</c:v>
                </c:pt>
                <c:pt idx="43">
                  <c:v>9.6941424214282562E-2</c:v>
                </c:pt>
                <c:pt idx="44">
                  <c:v>9.9033687768208548E-2</c:v>
                </c:pt>
                <c:pt idx="45">
                  <c:v>0.10115029594506211</c:v>
                </c:pt>
                <c:pt idx="46">
                  <c:v>0.10330598253028124</c:v>
                </c:pt>
                <c:pt idx="47">
                  <c:v>0.10548548578379124</c:v>
                </c:pt>
                <c:pt idx="48">
                  <c:v>0.10769522043878457</c:v>
                </c:pt>
                <c:pt idx="49">
                  <c:v>0.10992880361926818</c:v>
                </c:pt>
                <c:pt idx="50">
                  <c:v>0.11218568981537558</c:v>
                </c:pt>
                <c:pt idx="51">
                  <c:v>0.11447966785439803</c:v>
                </c:pt>
                <c:pt idx="52">
                  <c:v>0.11679024710692934</c:v>
                </c:pt>
                <c:pt idx="53">
                  <c:v>0.11913787529778463</c:v>
                </c:pt>
                <c:pt idx="54">
                  <c:v>0.12151162814133952</c:v>
                </c:pt>
                <c:pt idx="55">
                  <c:v>0.12391891087745918</c:v>
                </c:pt>
                <c:pt idx="56">
                  <c:v>0.12642552043222902</c:v>
                </c:pt>
                <c:pt idx="57">
                  <c:v>0.12886824771324473</c:v>
                </c:pt>
                <c:pt idx="58">
                  <c:v>0.13132960985479353</c:v>
                </c:pt>
                <c:pt idx="59">
                  <c:v>0.13380527202145104</c:v>
                </c:pt>
                <c:pt idx="60">
                  <c:v>0.13629455659413323</c:v>
                </c:pt>
                <c:pt idx="61">
                  <c:v>0.13884616520001833</c:v>
                </c:pt>
                <c:pt idx="62">
                  <c:v>0.14142681369866594</c:v>
                </c:pt>
                <c:pt idx="63">
                  <c:v>0.14397988588235228</c:v>
                </c:pt>
                <c:pt idx="64">
                  <c:v>0.14655435289779289</c:v>
                </c:pt>
                <c:pt idx="65">
                  <c:v>0.14912437652448227</c:v>
                </c:pt>
                <c:pt idx="66">
                  <c:v>0.15166950195824316</c:v>
                </c:pt>
                <c:pt idx="67">
                  <c:v>0.15422826085110602</c:v>
                </c:pt>
                <c:pt idx="68">
                  <c:v>0.1567688967237581</c:v>
                </c:pt>
                <c:pt idx="69">
                  <c:v>0.15929415087106616</c:v>
                </c:pt>
                <c:pt idx="70">
                  <c:v>0.16181765036456711</c:v>
                </c:pt>
                <c:pt idx="71">
                  <c:v>0.16430249709354622</c:v>
                </c:pt>
                <c:pt idx="72">
                  <c:v>0.16675501855078076</c:v>
                </c:pt>
                <c:pt idx="73">
                  <c:v>0.16916863347875016</c:v>
                </c:pt>
                <c:pt idx="74">
                  <c:v>0.17153631976212785</c:v>
                </c:pt>
                <c:pt idx="75">
                  <c:v>0.17385032134509859</c:v>
                </c:pt>
                <c:pt idx="76">
                  <c:v>0.17610278892172682</c:v>
                </c:pt>
                <c:pt idx="77">
                  <c:v>0.17828714621381911</c:v>
                </c:pt>
                <c:pt idx="78">
                  <c:v>0.1803908100229428</c:v>
                </c:pt>
                <c:pt idx="79">
                  <c:v>0.18240407389653948</c:v>
                </c:pt>
                <c:pt idx="80">
                  <c:v>0.1843152917689313</c:v>
                </c:pt>
                <c:pt idx="81">
                  <c:v>0.18611120032413281</c:v>
                </c:pt>
                <c:pt idx="82">
                  <c:v>0.18777674320170187</c:v>
                </c:pt>
                <c:pt idx="83">
                  <c:v>0.18929460209884455</c:v>
                </c:pt>
                <c:pt idx="84">
                  <c:v>0.19065410377817332</c:v>
                </c:pt>
                <c:pt idx="85">
                  <c:v>0.19180475370563432</c:v>
                </c:pt>
                <c:pt idx="86">
                  <c:v>0.19274637071898107</c:v>
                </c:pt>
                <c:pt idx="87">
                  <c:v>0.19339858790958497</c:v>
                </c:pt>
                <c:pt idx="88">
                  <c:v>0.19384147358796072</c:v>
                </c:pt>
                <c:pt idx="89">
                  <c:v>0.19390249855294558</c:v>
                </c:pt>
                <c:pt idx="90">
                  <c:v>0.19358775289525409</c:v>
                </c:pt>
                <c:pt idx="91">
                  <c:v>0.19281045318481085</c:v>
                </c:pt>
                <c:pt idx="92">
                  <c:v>0.19147549554241461</c:v>
                </c:pt>
                <c:pt idx="93">
                  <c:v>0.18952553160963737</c:v>
                </c:pt>
                <c:pt idx="94">
                  <c:v>0.18681993188894289</c:v>
                </c:pt>
                <c:pt idx="95">
                  <c:v>0.18324066882552009</c:v>
                </c:pt>
                <c:pt idx="96">
                  <c:v>0.17862277444872934</c:v>
                </c:pt>
                <c:pt idx="97">
                  <c:v>0.16270549610497559</c:v>
                </c:pt>
                <c:pt idx="98">
                  <c:v>0.16565549047582734</c:v>
                </c:pt>
                <c:pt idx="99">
                  <c:v>0.157062508849139</c:v>
                </c:pt>
                <c:pt idx="100">
                  <c:v>0.14697896461033316</c:v>
                </c:pt>
                <c:pt idx="101">
                  <c:v>0.13542593105024608</c:v>
                </c:pt>
                <c:pt idx="102">
                  <c:v>0.12248290560672742</c:v>
                </c:pt>
                <c:pt idx="103">
                  <c:v>0.10827503822020079</c:v>
                </c:pt>
                <c:pt idx="104">
                  <c:v>9.29337231991538E-2</c:v>
                </c:pt>
                <c:pt idx="105">
                  <c:v>7.629301273650696E-2</c:v>
                </c:pt>
                <c:pt idx="106">
                  <c:v>5.9504176296003332E-2</c:v>
                </c:pt>
                <c:pt idx="107">
                  <c:v>4.2642866166966588E-2</c:v>
                </c:pt>
                <c:pt idx="108">
                  <c:v>2.4219306527015268E-2</c:v>
                </c:pt>
                <c:pt idx="109">
                  <c:v>8.5888653778288197E-3</c:v>
                </c:pt>
                <c:pt idx="110">
                  <c:v>3.1740325999920555E-4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25-4227-8657-BB7710FB76DD}"/>
            </c:ext>
          </c:extLst>
        </c:ser>
        <c:ser>
          <c:idx val="8"/>
          <c:order val="8"/>
          <c:tx>
            <c:strRef>
              <c:f>'Terme de pénalité 0,2'!$L$37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0,2'!$L$38:$L$149</c:f>
              <c:numCache>
                <c:formatCode>0.00%</c:formatCode>
                <c:ptCount val="112"/>
                <c:pt idx="0">
                  <c:v>0.35582660740002753</c:v>
                </c:pt>
                <c:pt idx="1">
                  <c:v>0.34773687029727129</c:v>
                </c:pt>
                <c:pt idx="2">
                  <c:v>0.33972542083995144</c:v>
                </c:pt>
                <c:pt idx="3">
                  <c:v>0.33178467427000313</c:v>
                </c:pt>
                <c:pt idx="4">
                  <c:v>0.32392433404237408</c:v>
                </c:pt>
                <c:pt idx="5">
                  <c:v>0.31611353967574302</c:v>
                </c:pt>
                <c:pt idx="6">
                  <c:v>0.30839928913997872</c:v>
                </c:pt>
                <c:pt idx="7">
                  <c:v>0.30073774800801373</c:v>
                </c:pt>
                <c:pt idx="8">
                  <c:v>0.29316129663787133</c:v>
                </c:pt>
                <c:pt idx="9">
                  <c:v>0.28563895246131038</c:v>
                </c:pt>
                <c:pt idx="10">
                  <c:v>0.27818984044773781</c:v>
                </c:pt>
                <c:pt idx="11">
                  <c:v>0.27081166517791705</c:v>
                </c:pt>
                <c:pt idx="12">
                  <c:v>0.26350471407020326</c:v>
                </c:pt>
                <c:pt idx="13">
                  <c:v>0.25626960431274975</c:v>
                </c:pt>
                <c:pt idx="14">
                  <c:v>0.24910718488955602</c:v>
                </c:pt>
                <c:pt idx="15">
                  <c:v>0.2420177126691842</c:v>
                </c:pt>
                <c:pt idx="16">
                  <c:v>0.23500222663052192</c:v>
                </c:pt>
                <c:pt idx="17">
                  <c:v>0.22805940608141975</c:v>
                </c:pt>
                <c:pt idx="18">
                  <c:v>0.22119252247288979</c:v>
                </c:pt>
                <c:pt idx="19">
                  <c:v>0.21440041166506035</c:v>
                </c:pt>
                <c:pt idx="20">
                  <c:v>0.20768345896249052</c:v>
                </c:pt>
                <c:pt idx="21">
                  <c:v>0.20104370791671497</c:v>
                </c:pt>
                <c:pt idx="22">
                  <c:v>0.19448185464491619</c:v>
                </c:pt>
                <c:pt idx="23">
                  <c:v>0.18799742225210422</c:v>
                </c:pt>
                <c:pt idx="24">
                  <c:v>0.18159303462466259</c:v>
                </c:pt>
                <c:pt idx="25">
                  <c:v>0.17526872652024006</c:v>
                </c:pt>
                <c:pt idx="26">
                  <c:v>0.16902646205848543</c:v>
                </c:pt>
                <c:pt idx="27">
                  <c:v>0.16286715333757626</c:v>
                </c:pt>
                <c:pt idx="28">
                  <c:v>0.15679230582016607</c:v>
                </c:pt>
                <c:pt idx="29">
                  <c:v>0.15080107904003276</c:v>
                </c:pt>
                <c:pt idx="30">
                  <c:v>0.14489990145074561</c:v>
                </c:pt>
                <c:pt idx="31">
                  <c:v>0.13908806584290745</c:v>
                </c:pt>
                <c:pt idx="32">
                  <c:v>0.1333673257292522</c:v>
                </c:pt>
                <c:pt idx="33">
                  <c:v>0.12774306871886221</c:v>
                </c:pt>
                <c:pt idx="34">
                  <c:v>0.12220525279237943</c:v>
                </c:pt>
                <c:pt idx="35">
                  <c:v>0.11677985288057614</c:v>
                </c:pt>
                <c:pt idx="36">
                  <c:v>0.11144746813583836</c:v>
                </c:pt>
                <c:pt idx="37">
                  <c:v>0.10622579191847573</c:v>
                </c:pt>
                <c:pt idx="38">
                  <c:v>0.10109891731065454</c:v>
                </c:pt>
                <c:pt idx="39">
                  <c:v>9.6073676256868704E-2</c:v>
                </c:pt>
                <c:pt idx="40">
                  <c:v>9.1155986550811641E-2</c:v>
                </c:pt>
                <c:pt idx="41">
                  <c:v>8.6323490152584309E-2</c:v>
                </c:pt>
                <c:pt idx="42">
                  <c:v>8.163612392369235E-2</c:v>
                </c:pt>
                <c:pt idx="43">
                  <c:v>7.7066565793420846E-2</c:v>
                </c:pt>
                <c:pt idx="44">
                  <c:v>7.2615579015494439E-2</c:v>
                </c:pt>
                <c:pt idx="45">
                  <c:v>6.829799923999752E-2</c:v>
                </c:pt>
                <c:pt idx="46">
                  <c:v>6.4093905360909073E-2</c:v>
                </c:pt>
                <c:pt idx="47">
                  <c:v>6.0025432487578696E-2</c:v>
                </c:pt>
                <c:pt idx="48">
                  <c:v>5.608972392507728E-2</c:v>
                </c:pt>
                <c:pt idx="49">
                  <c:v>5.2296114040569289E-2</c:v>
                </c:pt>
                <c:pt idx="50">
                  <c:v>4.8637645072983689E-2</c:v>
                </c:pt>
                <c:pt idx="51">
                  <c:v>4.5121818305697392E-2</c:v>
                </c:pt>
                <c:pt idx="52">
                  <c:v>4.1741325368040531E-2</c:v>
                </c:pt>
                <c:pt idx="53">
                  <c:v>3.8512955181343116E-2</c:v>
                </c:pt>
                <c:pt idx="54">
                  <c:v>3.5432154475089982E-2</c:v>
                </c:pt>
                <c:pt idx="55">
                  <c:v>3.2501536280853456E-2</c:v>
                </c:pt>
                <c:pt idx="56">
                  <c:v>2.9717162933553167E-2</c:v>
                </c:pt>
                <c:pt idx="57">
                  <c:v>2.7087740604746054E-2</c:v>
                </c:pt>
                <c:pt idx="58">
                  <c:v>2.4605868621343872E-2</c:v>
                </c:pt>
                <c:pt idx="59">
                  <c:v>2.2276585092920718E-2</c:v>
                </c:pt>
                <c:pt idx="60">
                  <c:v>2.0097909964245739E-2</c:v>
                </c:pt>
                <c:pt idx="61">
                  <c:v>1.8056627760448311E-2</c:v>
                </c:pt>
                <c:pt idx="62">
                  <c:v>1.6180705827764309E-2</c:v>
                </c:pt>
                <c:pt idx="63">
                  <c:v>1.4435549428251156E-2</c:v>
                </c:pt>
                <c:pt idx="64">
                  <c:v>1.28216069847964E-2</c:v>
                </c:pt>
                <c:pt idx="65">
                  <c:v>1.1343828578636007E-2</c:v>
                </c:pt>
                <c:pt idx="66">
                  <c:v>1.0001208017695556E-2</c:v>
                </c:pt>
                <c:pt idx="67">
                  <c:v>8.7757325904390046E-3</c:v>
                </c:pt>
                <c:pt idx="68">
                  <c:v>7.679502659145656E-3</c:v>
                </c:pt>
                <c:pt idx="69">
                  <c:v>6.6698593685591738E-3</c:v>
                </c:pt>
                <c:pt idx="70">
                  <c:v>5.7669793595232083E-3</c:v>
                </c:pt>
                <c:pt idx="71">
                  <c:v>4.9656446934805204E-3</c:v>
                </c:pt>
                <c:pt idx="72">
                  <c:v>4.25350463091069E-3</c:v>
                </c:pt>
                <c:pt idx="73">
                  <c:v>3.6239019991408401E-3</c:v>
                </c:pt>
                <c:pt idx="74">
                  <c:v>3.0698726428356167E-3</c:v>
                </c:pt>
                <c:pt idx="75">
                  <c:v>2.5850664599721762E-3</c:v>
                </c:pt>
                <c:pt idx="76">
                  <c:v>2.1634752860525807E-3</c:v>
                </c:pt>
                <c:pt idx="77">
                  <c:v>1.7964897776151312E-3</c:v>
                </c:pt>
                <c:pt idx="78">
                  <c:v>1.4817847402117065E-3</c:v>
                </c:pt>
                <c:pt idx="79">
                  <c:v>1.2123906101468209E-3</c:v>
                </c:pt>
                <c:pt idx="80">
                  <c:v>9.8339277319861129E-4</c:v>
                </c:pt>
                <c:pt idx="81">
                  <c:v>7.9007424315560024E-4</c:v>
                </c:pt>
                <c:pt idx="82">
                  <c:v>6.281555306558961E-4</c:v>
                </c:pt>
                <c:pt idx="83">
                  <c:v>4.9364606627670476E-4</c:v>
                </c:pt>
                <c:pt idx="84">
                  <c:v>4.8329829822179367E-4</c:v>
                </c:pt>
                <c:pt idx="85">
                  <c:v>2.9278069026052173E-4</c:v>
                </c:pt>
                <c:pt idx="86">
                  <c:v>2.8821145932462827E-4</c:v>
                </c:pt>
                <c:pt idx="87">
                  <c:v>2.8177477982521242E-4</c:v>
                </c:pt>
                <c:pt idx="88">
                  <c:v>1.1739918291176618E-4</c:v>
                </c:pt>
                <c:pt idx="89">
                  <c:v>1.1617908041910555E-4</c:v>
                </c:pt>
                <c:pt idx="90">
                  <c:v>1.1350743003651192E-4</c:v>
                </c:pt>
                <c:pt idx="91">
                  <c:v>3.7518714810235453E-5</c:v>
                </c:pt>
                <c:pt idx="92">
                  <c:v>3.7272931213157459E-5</c:v>
                </c:pt>
                <c:pt idx="93">
                  <c:v>3.6549022191868885E-5</c:v>
                </c:pt>
                <c:pt idx="94">
                  <c:v>3.5232038125441657E-5</c:v>
                </c:pt>
                <c:pt idx="95">
                  <c:v>3.3087923232917399E-5</c:v>
                </c:pt>
                <c:pt idx="96">
                  <c:v>2.2420923955682064E-6</c:v>
                </c:pt>
                <c:pt idx="97">
                  <c:v>8.780805487513689E-7</c:v>
                </c:pt>
                <c:pt idx="98">
                  <c:v>8.780805487513689E-7</c:v>
                </c:pt>
                <c:pt idx="99">
                  <c:v>8.780805487513689E-7</c:v>
                </c:pt>
                <c:pt idx="100">
                  <c:v>8.780805487513689E-7</c:v>
                </c:pt>
                <c:pt idx="101">
                  <c:v>8.780805487513689E-7</c:v>
                </c:pt>
                <c:pt idx="102">
                  <c:v>8.780805487513689E-7</c:v>
                </c:pt>
                <c:pt idx="103">
                  <c:v>8.780805487513689E-7</c:v>
                </c:pt>
                <c:pt idx="104">
                  <c:v>8.780805487513689E-7</c:v>
                </c:pt>
                <c:pt idx="105">
                  <c:v>8.780805487513689E-7</c:v>
                </c:pt>
                <c:pt idx="106">
                  <c:v>8.780805487513689E-7</c:v>
                </c:pt>
                <c:pt idx="107">
                  <c:v>8.780805487513689E-7</c:v>
                </c:pt>
                <c:pt idx="108">
                  <c:v>8.780805487513689E-7</c:v>
                </c:pt>
                <c:pt idx="109">
                  <c:v>8.780805487513689E-7</c:v>
                </c:pt>
                <c:pt idx="110">
                  <c:v>8.780805487513689E-7</c:v>
                </c:pt>
                <c:pt idx="111">
                  <c:v>8.780805487513689E-7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25-4227-8657-BB7710FB76DD}"/>
            </c:ext>
          </c:extLst>
        </c:ser>
        <c:ser>
          <c:idx val="9"/>
          <c:order val="9"/>
          <c:tx>
            <c:strRef>
              <c:f>'Terme de pénalité 0,2'!$M$37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'Terme de pénalité 0,2'!$C$38:$C$149</c:f>
              <c:numCache>
                <c:formatCode>0.00%</c:formatCode>
                <c:ptCount val="112"/>
                <c:pt idx="0">
                  <c:v>2.500000086745998E-3</c:v>
                </c:pt>
                <c:pt idx="1">
                  <c:v>4.999999996965928E-3</c:v>
                </c:pt>
                <c:pt idx="2">
                  <c:v>7.5000000039919645E-3</c:v>
                </c:pt>
                <c:pt idx="3">
                  <c:v>9.9999999953007714E-3</c:v>
                </c:pt>
                <c:pt idx="4">
                  <c:v>1.2499999994477371E-2</c:v>
                </c:pt>
                <c:pt idx="5">
                  <c:v>1.5000000011066685E-2</c:v>
                </c:pt>
                <c:pt idx="6">
                  <c:v>1.7500000010547766E-2</c:v>
                </c:pt>
                <c:pt idx="7">
                  <c:v>1.9999999998887089E-2</c:v>
                </c:pt>
                <c:pt idx="8">
                  <c:v>2.2499999988146294E-2</c:v>
                </c:pt>
                <c:pt idx="9">
                  <c:v>2.4999999992990879E-2</c:v>
                </c:pt>
                <c:pt idx="10">
                  <c:v>2.7500024985519997E-2</c:v>
                </c:pt>
                <c:pt idx="11">
                  <c:v>3.0000000007439801E-2</c:v>
                </c:pt>
                <c:pt idx="12">
                  <c:v>3.2500000005003325E-2</c:v>
                </c:pt>
                <c:pt idx="13">
                  <c:v>3.5000000053383357E-2</c:v>
                </c:pt>
                <c:pt idx="14">
                  <c:v>3.7499999993443132E-2</c:v>
                </c:pt>
                <c:pt idx="15">
                  <c:v>4.0000037465507662E-2</c:v>
                </c:pt>
                <c:pt idx="16">
                  <c:v>4.2500000000799933E-2</c:v>
                </c:pt>
                <c:pt idx="17">
                  <c:v>4.4999999998510759E-2</c:v>
                </c:pt>
                <c:pt idx="18">
                  <c:v>4.750004499037213E-2</c:v>
                </c:pt>
                <c:pt idx="19">
                  <c:v>4.9999999994910081E-2</c:v>
                </c:pt>
                <c:pt idx="20">
                  <c:v>5.2499999997707616E-2</c:v>
                </c:pt>
                <c:pt idx="21">
                  <c:v>5.4999999989424592E-2</c:v>
                </c:pt>
                <c:pt idx="22">
                  <c:v>5.7500000009378896E-2</c:v>
                </c:pt>
                <c:pt idx="23">
                  <c:v>6.0000000026817372E-2</c:v>
                </c:pt>
                <c:pt idx="24">
                  <c:v>6.2500000043275106E-2</c:v>
                </c:pt>
                <c:pt idx="25">
                  <c:v>6.5000000013301695E-2</c:v>
                </c:pt>
                <c:pt idx="26">
                  <c:v>6.7500064976377616E-2</c:v>
                </c:pt>
                <c:pt idx="27">
                  <c:v>7.0000067477813482E-2</c:v>
                </c:pt>
                <c:pt idx="28">
                  <c:v>7.2500069965781705E-2</c:v>
                </c:pt>
                <c:pt idx="29">
                  <c:v>7.5000000012070203E-2</c:v>
                </c:pt>
                <c:pt idx="30">
                  <c:v>7.7500074980144981E-2</c:v>
                </c:pt>
                <c:pt idx="31">
                  <c:v>8.0000077479087273E-2</c:v>
                </c:pt>
                <c:pt idx="32">
                  <c:v>8.2500000020919007E-2</c:v>
                </c:pt>
                <c:pt idx="33">
                  <c:v>8.5000082489954165E-2</c:v>
                </c:pt>
                <c:pt idx="34">
                  <c:v>8.7500000001255587E-2</c:v>
                </c:pt>
                <c:pt idx="35">
                  <c:v>9.0000000003599714E-2</c:v>
                </c:pt>
                <c:pt idx="36">
                  <c:v>9.2499999998172294E-2</c:v>
                </c:pt>
                <c:pt idx="37">
                  <c:v>9.4999999994062265E-2</c:v>
                </c:pt>
                <c:pt idx="38">
                  <c:v>9.7499999990493469E-2</c:v>
                </c:pt>
                <c:pt idx="39">
                  <c:v>9.9999999982884141E-2</c:v>
                </c:pt>
                <c:pt idx="40">
                  <c:v>0.10249999999806125</c:v>
                </c:pt>
                <c:pt idx="41">
                  <c:v>0.10499999997722828</c:v>
                </c:pt>
                <c:pt idx="42">
                  <c:v>0.10750000003437934</c:v>
                </c:pt>
                <c:pt idx="43">
                  <c:v>0.10999999998163602</c:v>
                </c:pt>
                <c:pt idx="44">
                  <c:v>0.11249999998983524</c:v>
                </c:pt>
                <c:pt idx="45">
                  <c:v>0.11500011249832785</c:v>
                </c:pt>
                <c:pt idx="46">
                  <c:v>0.11750000001939513</c:v>
                </c:pt>
                <c:pt idx="47">
                  <c:v>0.12000000000065028</c:v>
                </c:pt>
                <c:pt idx="48">
                  <c:v>0.12249999992330758</c:v>
                </c:pt>
                <c:pt idx="49">
                  <c:v>0.12499999994167678</c:v>
                </c:pt>
                <c:pt idx="50">
                  <c:v>0.12749999997932596</c:v>
                </c:pt>
                <c:pt idx="51">
                  <c:v>0.1300001274810646</c:v>
                </c:pt>
                <c:pt idx="52">
                  <c:v>0.13249999998276069</c:v>
                </c:pt>
                <c:pt idx="53">
                  <c:v>0.13499999986695099</c:v>
                </c:pt>
                <c:pt idx="54">
                  <c:v>0.13749999999232401</c:v>
                </c:pt>
                <c:pt idx="55">
                  <c:v>0.1400001373912918</c:v>
                </c:pt>
                <c:pt idx="56">
                  <c:v>0.142500139965726</c:v>
                </c:pt>
                <c:pt idx="57">
                  <c:v>0.14499999997246377</c:v>
                </c:pt>
                <c:pt idx="58">
                  <c:v>0.14750014498840613</c:v>
                </c:pt>
                <c:pt idx="59">
                  <c:v>0.14999999997420238</c:v>
                </c:pt>
                <c:pt idx="60">
                  <c:v>0.15250014990759658</c:v>
                </c:pt>
                <c:pt idx="61">
                  <c:v>0.15499999999497038</c:v>
                </c:pt>
                <c:pt idx="62">
                  <c:v>0.15749999999475828</c:v>
                </c:pt>
                <c:pt idx="63">
                  <c:v>0.16000000000042194</c:v>
                </c:pt>
                <c:pt idx="64">
                  <c:v>0.16250015998128051</c:v>
                </c:pt>
                <c:pt idx="65">
                  <c:v>0.16500016242929372</c:v>
                </c:pt>
                <c:pt idx="66">
                  <c:v>0.16749999995853843</c:v>
                </c:pt>
                <c:pt idx="67">
                  <c:v>0.17000016741875534</c:v>
                </c:pt>
                <c:pt idx="68">
                  <c:v>0.17249999998584062</c:v>
                </c:pt>
                <c:pt idx="69">
                  <c:v>0.17499999997235044</c:v>
                </c:pt>
                <c:pt idx="70">
                  <c:v>0.17749999999271598</c:v>
                </c:pt>
                <c:pt idx="71">
                  <c:v>0.18000000000839861</c:v>
                </c:pt>
                <c:pt idx="72">
                  <c:v>0.18249999991110549</c:v>
                </c:pt>
                <c:pt idx="73">
                  <c:v>0.1849999999659325</c:v>
                </c:pt>
                <c:pt idx="74">
                  <c:v>0.18750000008089404</c:v>
                </c:pt>
                <c:pt idx="75">
                  <c:v>0.19000000008166576</c:v>
                </c:pt>
                <c:pt idx="76">
                  <c:v>0.1925000000190159</c:v>
                </c:pt>
                <c:pt idx="77">
                  <c:v>0.19500000008176241</c:v>
                </c:pt>
                <c:pt idx="78">
                  <c:v>0.19749999993356143</c:v>
                </c:pt>
                <c:pt idx="79">
                  <c:v>0.19999999998472004</c:v>
                </c:pt>
                <c:pt idx="80">
                  <c:v>0.20249999997420412</c:v>
                </c:pt>
                <c:pt idx="81">
                  <c:v>0.20499999998368237</c:v>
                </c:pt>
                <c:pt idx="82">
                  <c:v>0.20750000000486876</c:v>
                </c:pt>
                <c:pt idx="83">
                  <c:v>0.20999999986408507</c:v>
                </c:pt>
                <c:pt idx="84">
                  <c:v>0.21250000002651981</c:v>
                </c:pt>
                <c:pt idx="85">
                  <c:v>0.21500000002484243</c:v>
                </c:pt>
                <c:pt idx="86">
                  <c:v>0.21750000004579642</c:v>
                </c:pt>
                <c:pt idx="87">
                  <c:v>0.22000021728957608</c:v>
                </c:pt>
                <c:pt idx="88">
                  <c:v>0.22249999998701533</c:v>
                </c:pt>
                <c:pt idx="89">
                  <c:v>0.22500022242508064</c:v>
                </c:pt>
                <c:pt idx="90">
                  <c:v>0.22749999977260676</c:v>
                </c:pt>
                <c:pt idx="91">
                  <c:v>0.23000022734449921</c:v>
                </c:pt>
                <c:pt idx="92">
                  <c:v>0.23250000014342029</c:v>
                </c:pt>
                <c:pt idx="93">
                  <c:v>0.23500000013203196</c:v>
                </c:pt>
                <c:pt idx="94">
                  <c:v>0.23750000012186726</c:v>
                </c:pt>
                <c:pt idx="95">
                  <c:v>0.24000023732201473</c:v>
                </c:pt>
                <c:pt idx="96">
                  <c:v>0.24249999992498145</c:v>
                </c:pt>
                <c:pt idx="97">
                  <c:v>0.24499999999999125</c:v>
                </c:pt>
                <c:pt idx="98">
                  <c:v>0.24749999975142742</c:v>
                </c:pt>
                <c:pt idx="99">
                  <c:v>0.25000000004846229</c:v>
                </c:pt>
                <c:pt idx="100">
                  <c:v>0.25249999998486644</c:v>
                </c:pt>
                <c:pt idx="101">
                  <c:v>0.25499999998691508</c:v>
                </c:pt>
                <c:pt idx="102">
                  <c:v>0.25750025496689849</c:v>
                </c:pt>
                <c:pt idx="103">
                  <c:v>0.26000025745685701</c:v>
                </c:pt>
                <c:pt idx="104">
                  <c:v>0.26250025996522702</c:v>
                </c:pt>
                <c:pt idx="105">
                  <c:v>0.26499999999966328</c:v>
                </c:pt>
                <c:pt idx="106">
                  <c:v>0.26750000007467328</c:v>
                </c:pt>
                <c:pt idx="107">
                  <c:v>0.26999999999951074</c:v>
                </c:pt>
                <c:pt idx="108">
                  <c:v>0.27250026989694898</c:v>
                </c:pt>
                <c:pt idx="109">
                  <c:v>0.27499999998680552</c:v>
                </c:pt>
                <c:pt idx="110">
                  <c:v>0.27750027496772445</c:v>
                </c:pt>
                <c:pt idx="111">
                  <c:v>0.27817655470128955</c:v>
                </c:pt>
              </c:numCache>
            </c:numRef>
          </c:cat>
          <c:val>
            <c:numRef>
              <c:f>'Terme de pénalité 0,2'!$M$38:$M$149</c:f>
              <c:numCache>
                <c:formatCode>0.00%</c:formatCode>
                <c:ptCount val="112"/>
                <c:pt idx="0">
                  <c:v>9.5014996970362614E-2</c:v>
                </c:pt>
                <c:pt idx="1">
                  <c:v>9.6273820224156523E-2</c:v>
                </c:pt>
                <c:pt idx="2">
                  <c:v>9.7627738185024043E-2</c:v>
                </c:pt>
                <c:pt idx="3">
                  <c:v>9.8937567204258919E-2</c:v>
                </c:pt>
                <c:pt idx="4">
                  <c:v>0.10017275980086063</c:v>
                </c:pt>
                <c:pt idx="5">
                  <c:v>0.10148590104301193</c:v>
                </c:pt>
                <c:pt idx="6">
                  <c:v>0.10267756560511963</c:v>
                </c:pt>
                <c:pt idx="7">
                  <c:v>0.10387817275234981</c:v>
                </c:pt>
                <c:pt idx="8">
                  <c:v>0.10509330612461161</c:v>
                </c:pt>
                <c:pt idx="9">
                  <c:v>0.1062584024000513</c:v>
                </c:pt>
                <c:pt idx="10">
                  <c:v>0.10738983530865431</c:v>
                </c:pt>
                <c:pt idx="11">
                  <c:v>0.10849286068156344</c:v>
                </c:pt>
                <c:pt idx="12">
                  <c:v>0.1095662205526258</c:v>
                </c:pt>
                <c:pt idx="13">
                  <c:v>0.11060797391970666</c:v>
                </c:pt>
                <c:pt idx="14">
                  <c:v>0.11161834252607007</c:v>
                </c:pt>
                <c:pt idx="15">
                  <c:v>0.11259637975562047</c:v>
                </c:pt>
                <c:pt idx="16">
                  <c:v>0.11354136794552244</c:v>
                </c:pt>
                <c:pt idx="17">
                  <c:v>0.11445362910881231</c:v>
                </c:pt>
                <c:pt idx="18">
                  <c:v>0.11533041905134633</c:v>
                </c:pt>
                <c:pt idx="19">
                  <c:v>0.1161732517481585</c:v>
                </c:pt>
                <c:pt idx="20">
                  <c:v>0.11698112141573765</c:v>
                </c:pt>
                <c:pt idx="21">
                  <c:v>0.11775302013981646</c:v>
                </c:pt>
                <c:pt idx="22">
                  <c:v>0.11848802755571672</c:v>
                </c:pt>
                <c:pt idx="23">
                  <c:v>0.1191869114180901</c:v>
                </c:pt>
                <c:pt idx="24">
                  <c:v>0.11984723809836115</c:v>
                </c:pt>
                <c:pt idx="25">
                  <c:v>0.12046954456413435</c:v>
                </c:pt>
                <c:pt idx="26">
                  <c:v>0.12105218862319639</c:v>
                </c:pt>
                <c:pt idx="27">
                  <c:v>0.12159477930365327</c:v>
                </c:pt>
                <c:pt idx="28">
                  <c:v>0.12209632712463837</c:v>
                </c:pt>
                <c:pt idx="29">
                  <c:v>0.12254445514489233</c:v>
                </c:pt>
                <c:pt idx="30">
                  <c:v>0.12296108916920089</c:v>
                </c:pt>
                <c:pt idx="31">
                  <c:v>0.12333429537109722</c:v>
                </c:pt>
                <c:pt idx="32">
                  <c:v>0.12366843522353961</c:v>
                </c:pt>
                <c:pt idx="33">
                  <c:v>0.12394849436266631</c:v>
                </c:pt>
                <c:pt idx="34">
                  <c:v>0.12412658879890354</c:v>
                </c:pt>
                <c:pt idx="35">
                  <c:v>0.12435533023421878</c:v>
                </c:pt>
                <c:pt idx="36">
                  <c:v>0.12449703675882098</c:v>
                </c:pt>
                <c:pt idx="37">
                  <c:v>0.12458408599977223</c:v>
                </c:pt>
                <c:pt idx="38">
                  <c:v>0.12460936095279214</c:v>
                </c:pt>
                <c:pt idx="39">
                  <c:v>0.12457603630131825</c:v>
                </c:pt>
                <c:pt idx="40">
                  <c:v>0.12448368181072525</c:v>
                </c:pt>
                <c:pt idx="41">
                  <c:v>0.12436322138627967</c:v>
                </c:pt>
                <c:pt idx="42">
                  <c:v>0.1241577840714195</c:v>
                </c:pt>
                <c:pt idx="43">
                  <c:v>0.12389515207269775</c:v>
                </c:pt>
                <c:pt idx="44">
                  <c:v>0.12356083112011298</c:v>
                </c:pt>
                <c:pt idx="45">
                  <c:v>0.12313992427547811</c:v>
                </c:pt>
                <c:pt idx="46">
                  <c:v>0.12267399250459048</c:v>
                </c:pt>
                <c:pt idx="47">
                  <c:v>0.12213883655094826</c:v>
                </c:pt>
                <c:pt idx="48">
                  <c:v>0.12153007849393814</c:v>
                </c:pt>
                <c:pt idx="49">
                  <c:v>0.12085876448220895</c:v>
                </c:pt>
                <c:pt idx="50">
                  <c:v>0.12007166823278149</c:v>
                </c:pt>
                <c:pt idx="51">
                  <c:v>0.1192330941025575</c:v>
                </c:pt>
                <c:pt idx="52">
                  <c:v>0.11828621597114986</c:v>
                </c:pt>
                <c:pt idx="53">
                  <c:v>0.11727204506210034</c:v>
                </c:pt>
                <c:pt idx="54">
                  <c:v>0.11617439440676187</c:v>
                </c:pt>
                <c:pt idx="55">
                  <c:v>0.1149878793592731</c:v>
                </c:pt>
                <c:pt idx="56">
                  <c:v>0.11374333933304155</c:v>
                </c:pt>
                <c:pt idx="57">
                  <c:v>0.11239678518095875</c:v>
                </c:pt>
                <c:pt idx="58">
                  <c:v>0.11094407470017301</c:v>
                </c:pt>
                <c:pt idx="59">
                  <c:v>0.10939293942965324</c:v>
                </c:pt>
                <c:pt idx="60">
                  <c:v>0.10774753675949805</c:v>
                </c:pt>
                <c:pt idx="61">
                  <c:v>0.10603673012383728</c:v>
                </c:pt>
                <c:pt idx="62">
                  <c:v>0.10420440012311881</c:v>
                </c:pt>
                <c:pt idx="63">
                  <c:v>0.10228747150698043</c:v>
                </c:pt>
                <c:pt idx="64">
                  <c:v>0.10028955602031683</c:v>
                </c:pt>
                <c:pt idx="65">
                  <c:v>9.8192816584451545E-2</c:v>
                </c:pt>
                <c:pt idx="66">
                  <c:v>9.6042102604692786E-2</c:v>
                </c:pt>
                <c:pt idx="67">
                  <c:v>9.3781158148019211E-2</c:v>
                </c:pt>
                <c:pt idx="68">
                  <c:v>9.1372321464826184E-2</c:v>
                </c:pt>
                <c:pt idx="69">
                  <c:v>8.8969420565144036E-2</c:v>
                </c:pt>
                <c:pt idx="70">
                  <c:v>8.6480717774865004E-2</c:v>
                </c:pt>
                <c:pt idx="71">
                  <c:v>8.389830486534669E-2</c:v>
                </c:pt>
                <c:pt idx="72">
                  <c:v>8.1244000200304728E-2</c:v>
                </c:pt>
                <c:pt idx="73">
                  <c:v>7.8521278232010633E-2</c:v>
                </c:pt>
                <c:pt idx="74">
                  <c:v>7.5733732732837789E-2</c:v>
                </c:pt>
                <c:pt idx="75">
                  <c:v>7.2884419440646886E-2</c:v>
                </c:pt>
                <c:pt idx="76">
                  <c:v>6.9978118730182629E-2</c:v>
                </c:pt>
                <c:pt idx="77">
                  <c:v>6.7022767870251659E-2</c:v>
                </c:pt>
                <c:pt idx="78">
                  <c:v>6.4011506142572755E-2</c:v>
                </c:pt>
                <c:pt idx="79">
                  <c:v>6.0956455398537612E-2</c:v>
                </c:pt>
                <c:pt idx="80">
                  <c:v>5.7859926376691739E-2</c:v>
                </c:pt>
                <c:pt idx="81">
                  <c:v>5.4726224417817618E-2</c:v>
                </c:pt>
                <c:pt idx="82">
                  <c:v>5.1560168263327981E-2</c:v>
                </c:pt>
                <c:pt idx="83">
                  <c:v>4.8366870079344933E-2</c:v>
                </c:pt>
                <c:pt idx="84">
                  <c:v>4.5121865334563652E-2</c:v>
                </c:pt>
                <c:pt idx="85">
                  <c:v>4.1921919186838554E-2</c:v>
                </c:pt>
                <c:pt idx="86">
                  <c:v>3.8656152527266098E-2</c:v>
                </c:pt>
                <c:pt idx="87">
                  <c:v>3.5308077915293057E-2</c:v>
                </c:pt>
                <c:pt idx="88">
                  <c:v>3.2220499458487838E-2</c:v>
                </c:pt>
                <c:pt idx="89">
                  <c:v>2.9006067610800736E-2</c:v>
                </c:pt>
                <c:pt idx="90">
                  <c:v>2.5829566223596993E-2</c:v>
                </c:pt>
                <c:pt idx="91">
                  <c:v>2.2741742910792825E-2</c:v>
                </c:pt>
                <c:pt idx="92">
                  <c:v>1.9722165557791098E-2</c:v>
                </c:pt>
                <c:pt idx="93">
                  <c:v>1.6784196550906339E-2</c:v>
                </c:pt>
                <c:pt idx="94">
                  <c:v>1.3979217371593891E-2</c:v>
                </c:pt>
                <c:pt idx="95">
                  <c:v>1.1372621360320537E-2</c:v>
                </c:pt>
                <c:pt idx="96">
                  <c:v>8.9894372345932366E-3</c:v>
                </c:pt>
                <c:pt idx="97">
                  <c:v>8.8918728716055658E-3</c:v>
                </c:pt>
                <c:pt idx="98">
                  <c:v>5.0278004173292187E-3</c:v>
                </c:pt>
                <c:pt idx="99">
                  <c:v>3.5242363879875805E-3</c:v>
                </c:pt>
                <c:pt idx="100">
                  <c:v>2.3508679978417849E-3</c:v>
                </c:pt>
                <c:pt idx="101">
                  <c:v>1.4855396140920031E-3</c:v>
                </c:pt>
                <c:pt idx="102">
                  <c:v>8.8593095142824993E-4</c:v>
                </c:pt>
                <c:pt idx="103">
                  <c:v>4.9189514324405768E-4</c:v>
                </c:pt>
                <c:pt idx="104">
                  <c:v>2.5244691482455902E-4</c:v>
                </c:pt>
                <c:pt idx="105">
                  <c:v>2.5100768193916391E-4</c:v>
                </c:pt>
                <c:pt idx="106">
                  <c:v>3.3623979538123336E-5</c:v>
                </c:pt>
                <c:pt idx="107">
                  <c:v>3.3611087520426725E-5</c:v>
                </c:pt>
                <c:pt idx="108">
                  <c:v>3.3517883772565171E-5</c:v>
                </c:pt>
                <c:pt idx="109">
                  <c:v>1.620879996734388E-6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25-4227-8657-BB7710FB7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1305504"/>
        <c:axId val="591312064"/>
      </c:areaChart>
      <c:catAx>
        <c:axId val="591305504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312064"/>
        <c:crosses val="autoZero"/>
        <c:auto val="1"/>
        <c:lblAlgn val="ctr"/>
        <c:lblOffset val="100"/>
        <c:noMultiLvlLbl val="0"/>
      </c:catAx>
      <c:valAx>
        <c:axId val="591312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30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Evolution allocation selon le critère d'entropie de Shannon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Shannon!$E$38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Shannon!$E$39:$E$150</c:f>
              <c:numCache>
                <c:formatCode>0.00%</c:formatCode>
                <c:ptCount val="112"/>
                <c:pt idx="0">
                  <c:v>4.2326977559845262E-2</c:v>
                </c:pt>
                <c:pt idx="1">
                  <c:v>4.3545869662156275E-2</c:v>
                </c:pt>
                <c:pt idx="2">
                  <c:v>4.4582395343512368E-2</c:v>
                </c:pt>
                <c:pt idx="3">
                  <c:v>4.5840415282674636E-2</c:v>
                </c:pt>
                <c:pt idx="4">
                  <c:v>4.6911434030171346E-2</c:v>
                </c:pt>
                <c:pt idx="5">
                  <c:v>4.8187508571037908E-2</c:v>
                </c:pt>
                <c:pt idx="6">
                  <c:v>4.9293316868920328E-2</c:v>
                </c:pt>
                <c:pt idx="7">
                  <c:v>5.0587217595189415E-2</c:v>
                </c:pt>
                <c:pt idx="8">
                  <c:v>5.180877560763119E-2</c:v>
                </c:pt>
                <c:pt idx="9">
                  <c:v>5.3037847164443042E-2</c:v>
                </c:pt>
                <c:pt idx="10">
                  <c:v>5.4213751615906865E-2</c:v>
                </c:pt>
                <c:pt idx="11">
                  <c:v>5.5485317859658739E-2</c:v>
                </c:pt>
                <c:pt idx="12">
                  <c:v>5.6755867256465475E-2</c:v>
                </c:pt>
                <c:pt idx="13">
                  <c:v>5.8039752322861113E-2</c:v>
                </c:pt>
                <c:pt idx="14">
                  <c:v>5.9339031457000688E-2</c:v>
                </c:pt>
                <c:pt idx="15">
                  <c:v>6.0658957078829123E-2</c:v>
                </c:pt>
                <c:pt idx="16">
                  <c:v>6.197168984650011E-2</c:v>
                </c:pt>
                <c:pt idx="17">
                  <c:v>6.3390088063146499E-2</c:v>
                </c:pt>
                <c:pt idx="18">
                  <c:v>6.4743403938935129E-2</c:v>
                </c:pt>
                <c:pt idx="19">
                  <c:v>6.6098432941502416E-2</c:v>
                </c:pt>
                <c:pt idx="20">
                  <c:v>6.7464884965109065E-2</c:v>
                </c:pt>
                <c:pt idx="21">
                  <c:v>6.8843101939480456E-2</c:v>
                </c:pt>
                <c:pt idx="22">
                  <c:v>7.020360865217852E-2</c:v>
                </c:pt>
                <c:pt idx="23">
                  <c:v>7.1603836966921283E-2</c:v>
                </c:pt>
                <c:pt idx="24">
                  <c:v>7.3022940116888993E-2</c:v>
                </c:pt>
                <c:pt idx="25">
                  <c:v>7.4444163202822267E-2</c:v>
                </c:pt>
                <c:pt idx="26">
                  <c:v>7.5891821122893638E-2</c:v>
                </c:pt>
                <c:pt idx="27">
                  <c:v>7.7338251410127484E-2</c:v>
                </c:pt>
                <c:pt idx="28">
                  <c:v>7.8793666529982112E-2</c:v>
                </c:pt>
                <c:pt idx="29">
                  <c:v>8.0248230782330801E-2</c:v>
                </c:pt>
                <c:pt idx="30">
                  <c:v>8.1725146217778405E-2</c:v>
                </c:pt>
                <c:pt idx="31">
                  <c:v>8.3209147074490342E-2</c:v>
                </c:pt>
                <c:pt idx="32">
                  <c:v>8.4700826822283706E-2</c:v>
                </c:pt>
                <c:pt idx="33">
                  <c:v>8.6200023492139177E-2</c:v>
                </c:pt>
                <c:pt idx="34">
                  <c:v>8.7706365476808532E-2</c:v>
                </c:pt>
                <c:pt idx="35">
                  <c:v>8.9219097109935003E-2</c:v>
                </c:pt>
                <c:pt idx="36">
                  <c:v>9.0746021359995044E-2</c:v>
                </c:pt>
                <c:pt idx="37">
                  <c:v>9.2276989443764862E-2</c:v>
                </c:pt>
                <c:pt idx="38">
                  <c:v>9.3805882225454135E-2</c:v>
                </c:pt>
                <c:pt idx="39">
                  <c:v>9.5336255047217877E-2</c:v>
                </c:pt>
                <c:pt idx="40">
                  <c:v>9.6868562342185063E-2</c:v>
                </c:pt>
                <c:pt idx="41">
                  <c:v>9.8402275010309986E-2</c:v>
                </c:pt>
                <c:pt idx="42">
                  <c:v>9.9936296462024204E-2</c:v>
                </c:pt>
                <c:pt idx="43">
                  <c:v>0.10146981444787821</c:v>
                </c:pt>
                <c:pt idx="44">
                  <c:v>0.10300188616732402</c:v>
                </c:pt>
                <c:pt idx="45">
                  <c:v>0.10453374970727339</c:v>
                </c:pt>
                <c:pt idx="46">
                  <c:v>0.10606519338038162</c:v>
                </c:pt>
                <c:pt idx="47">
                  <c:v>0.10759188969706639</c:v>
                </c:pt>
                <c:pt idx="48">
                  <c:v>0.10911183863942926</c:v>
                </c:pt>
                <c:pt idx="49">
                  <c:v>0.11062348024953551</c:v>
                </c:pt>
                <c:pt idx="50">
                  <c:v>0.11212540355869319</c:v>
                </c:pt>
                <c:pt idx="51">
                  <c:v>0.11361580412607686</c:v>
                </c:pt>
                <c:pt idx="52">
                  <c:v>0.11509258803941022</c:v>
                </c:pt>
                <c:pt idx="53">
                  <c:v>0.1165543914465845</c:v>
                </c:pt>
                <c:pt idx="54">
                  <c:v>0.11799852916751916</c:v>
                </c:pt>
                <c:pt idx="55">
                  <c:v>0.11942310604534047</c:v>
                </c:pt>
                <c:pt idx="56">
                  <c:v>0.12082600838795508</c:v>
                </c:pt>
                <c:pt idx="57">
                  <c:v>0.1221882345497763</c:v>
                </c:pt>
                <c:pt idx="58">
                  <c:v>0.12353723251781532</c:v>
                </c:pt>
                <c:pt idx="59">
                  <c:v>0.12481320780570149</c:v>
                </c:pt>
                <c:pt idx="60">
                  <c:v>0.12609007204506775</c:v>
                </c:pt>
                <c:pt idx="61">
                  <c:v>0.12732935058908884</c:v>
                </c:pt>
                <c:pt idx="62">
                  <c:v>0.12852953316899554</c:v>
                </c:pt>
                <c:pt idx="63">
                  <c:v>0.12968285311353278</c:v>
                </c:pt>
                <c:pt idx="64">
                  <c:v>0.1307985794044649</c:v>
                </c:pt>
                <c:pt idx="65">
                  <c:v>0.13187464326066023</c:v>
                </c:pt>
                <c:pt idx="66">
                  <c:v>0.13285084819824072</c:v>
                </c:pt>
                <c:pt idx="67">
                  <c:v>0.1338291147750483</c:v>
                </c:pt>
                <c:pt idx="68">
                  <c:v>0.13464257232410792</c:v>
                </c:pt>
                <c:pt idx="69">
                  <c:v>0.13542729131834744</c:v>
                </c:pt>
                <c:pt idx="70">
                  <c:v>0.13626171487576758</c:v>
                </c:pt>
                <c:pt idx="71">
                  <c:v>0.13692505400443114</c:v>
                </c:pt>
                <c:pt idx="72">
                  <c:v>0.13749991297857941</c:v>
                </c:pt>
                <c:pt idx="73">
                  <c:v>0.13798117831698745</c:v>
                </c:pt>
                <c:pt idx="74">
                  <c:v>0.13836616320059933</c:v>
                </c:pt>
                <c:pt idx="75">
                  <c:v>0.13864452698242535</c:v>
                </c:pt>
                <c:pt idx="76">
                  <c:v>0.13879927414961124</c:v>
                </c:pt>
                <c:pt idx="77">
                  <c:v>0.13884874136715536</c:v>
                </c:pt>
                <c:pt idx="78">
                  <c:v>0.13877335558830323</c:v>
                </c:pt>
                <c:pt idx="79">
                  <c:v>0.13855995172642407</c:v>
                </c:pt>
                <c:pt idx="80">
                  <c:v>0.13818564778465045</c:v>
                </c:pt>
                <c:pt idx="81">
                  <c:v>0.13766693590215948</c:v>
                </c:pt>
                <c:pt idx="82">
                  <c:v>0.13697206956380745</c:v>
                </c:pt>
                <c:pt idx="83">
                  <c:v>0.13609898344422211</c:v>
                </c:pt>
                <c:pt idx="84">
                  <c:v>0.13505554476022158</c:v>
                </c:pt>
                <c:pt idx="85">
                  <c:v>0.13379268166199104</c:v>
                </c:pt>
                <c:pt idx="86">
                  <c:v>0.13230500838418591</c:v>
                </c:pt>
                <c:pt idx="87">
                  <c:v>0.13058293108961544</c:v>
                </c:pt>
                <c:pt idx="88">
                  <c:v>0.12860136467390104</c:v>
                </c:pt>
                <c:pt idx="89">
                  <c:v>0.12635248576271307</c:v>
                </c:pt>
                <c:pt idx="90">
                  <c:v>0.12380009166011847</c:v>
                </c:pt>
                <c:pt idx="91">
                  <c:v>0.1209262513962205</c:v>
                </c:pt>
                <c:pt idx="92">
                  <c:v>0.11764529552986296</c:v>
                </c:pt>
                <c:pt idx="93">
                  <c:v>0.11411006611323091</c:v>
                </c:pt>
                <c:pt idx="94">
                  <c:v>0.11011061069246607</c:v>
                </c:pt>
                <c:pt idx="95">
                  <c:v>0.10563909112484432</c:v>
                </c:pt>
                <c:pt idx="96">
                  <c:v>0.10077847962124938</c:v>
                </c:pt>
                <c:pt idx="97">
                  <c:v>9.536087776696342E-2</c:v>
                </c:pt>
                <c:pt idx="98">
                  <c:v>8.9431691355392237E-2</c:v>
                </c:pt>
                <c:pt idx="99">
                  <c:v>8.3037705229261377E-2</c:v>
                </c:pt>
                <c:pt idx="100">
                  <c:v>7.6053391075009358E-2</c:v>
                </c:pt>
                <c:pt idx="101">
                  <c:v>6.8556583604763535E-2</c:v>
                </c:pt>
                <c:pt idx="102">
                  <c:v>6.0601707046585872E-2</c:v>
                </c:pt>
                <c:pt idx="103">
                  <c:v>5.2281945755639082E-2</c:v>
                </c:pt>
                <c:pt idx="104">
                  <c:v>4.3754995357025109E-2</c:v>
                </c:pt>
                <c:pt idx="105">
                  <c:v>3.5057836764701616E-2</c:v>
                </c:pt>
                <c:pt idx="106">
                  <c:v>2.6530479653714804E-2</c:v>
                </c:pt>
                <c:pt idx="107">
                  <c:v>1.8461244659555558E-2</c:v>
                </c:pt>
                <c:pt idx="108">
                  <c:v>1.1513699209078099E-2</c:v>
                </c:pt>
                <c:pt idx="109">
                  <c:v>4.7047968054679621E-3</c:v>
                </c:pt>
                <c:pt idx="110">
                  <c:v>4.1975382832645336E-4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1C-489E-8AAF-8DF6CDE9B866}"/>
            </c:ext>
          </c:extLst>
        </c:ser>
        <c:ser>
          <c:idx val="1"/>
          <c:order val="1"/>
          <c:tx>
            <c:strRef>
              <c:f>Shannon!$F$38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Shannon!$F$39:$F$150</c:f>
              <c:numCache>
                <c:formatCode>0.00%</c:formatCode>
                <c:ptCount val="112"/>
                <c:pt idx="0">
                  <c:v>9.942394447174846E-2</c:v>
                </c:pt>
                <c:pt idx="1">
                  <c:v>0.1002142231431762</c:v>
                </c:pt>
                <c:pt idx="2">
                  <c:v>0.10090660825296266</c:v>
                </c:pt>
                <c:pt idx="3">
                  <c:v>0.1016185086448629</c:v>
                </c:pt>
                <c:pt idx="4">
                  <c:v>0.10225312724755607</c:v>
                </c:pt>
                <c:pt idx="5">
                  <c:v>0.10289991459681103</c:v>
                </c:pt>
                <c:pt idx="6">
                  <c:v>0.10347317848137931</c:v>
                </c:pt>
                <c:pt idx="7">
                  <c:v>0.10406725725931143</c:v>
                </c:pt>
                <c:pt idx="8">
                  <c:v>0.10457579508391075</c:v>
                </c:pt>
                <c:pt idx="9">
                  <c:v>0.10507029895333934</c:v>
                </c:pt>
                <c:pt idx="10">
                  <c:v>0.10552921535965966</c:v>
                </c:pt>
                <c:pt idx="11">
                  <c:v>0.10600388792074177</c:v>
                </c:pt>
                <c:pt idx="12">
                  <c:v>0.1063675170690466</c:v>
                </c:pt>
                <c:pt idx="13">
                  <c:v>0.1067659276745308</c:v>
                </c:pt>
                <c:pt idx="14">
                  <c:v>0.10708797985826815</c:v>
                </c:pt>
                <c:pt idx="15">
                  <c:v>0.10738355138541933</c:v>
                </c:pt>
                <c:pt idx="16">
                  <c:v>0.10762043353175101</c:v>
                </c:pt>
                <c:pt idx="17">
                  <c:v>0.10776059451025037</c:v>
                </c:pt>
                <c:pt idx="18">
                  <c:v>0.10793507447633915</c:v>
                </c:pt>
                <c:pt idx="19">
                  <c:v>0.10808228639725903</c:v>
                </c:pt>
                <c:pt idx="20">
                  <c:v>0.10819344134935613</c:v>
                </c:pt>
                <c:pt idx="21">
                  <c:v>0.10826629690607492</c:v>
                </c:pt>
                <c:pt idx="22">
                  <c:v>0.10835975287272126</c:v>
                </c:pt>
                <c:pt idx="23">
                  <c:v>0.10832864714941856</c:v>
                </c:pt>
                <c:pt idx="24">
                  <c:v>0.10829617935575715</c:v>
                </c:pt>
                <c:pt idx="25">
                  <c:v>0.10819260254250712</c:v>
                </c:pt>
                <c:pt idx="26">
                  <c:v>0.10806030631424676</c:v>
                </c:pt>
                <c:pt idx="27">
                  <c:v>0.10788386987672932</c:v>
                </c:pt>
                <c:pt idx="28">
                  <c:v>0.10767190088341867</c:v>
                </c:pt>
                <c:pt idx="29">
                  <c:v>0.10742060642757377</c:v>
                </c:pt>
                <c:pt idx="30">
                  <c:v>0.10712203820828693</c:v>
                </c:pt>
                <c:pt idx="31">
                  <c:v>0.10678112952480387</c:v>
                </c:pt>
                <c:pt idx="32">
                  <c:v>0.10639639640342674</c:v>
                </c:pt>
                <c:pt idx="33">
                  <c:v>0.10596736420622871</c:v>
                </c:pt>
                <c:pt idx="34">
                  <c:v>0.10549348390789205</c:v>
                </c:pt>
                <c:pt idx="35">
                  <c:v>0.10497439312056059</c:v>
                </c:pt>
                <c:pt idx="36">
                  <c:v>0.10441834720714452</c:v>
                </c:pt>
                <c:pt idx="37">
                  <c:v>0.10380331214307453</c:v>
                </c:pt>
                <c:pt idx="38">
                  <c:v>0.10314448127203103</c:v>
                </c:pt>
                <c:pt idx="39">
                  <c:v>0.10243952407468301</c:v>
                </c:pt>
                <c:pt idx="40">
                  <c:v>0.10168762811405201</c:v>
                </c:pt>
                <c:pt idx="41">
                  <c:v>0.10088827704489781</c:v>
                </c:pt>
                <c:pt idx="42">
                  <c:v>0.10004126532185213</c:v>
                </c:pt>
                <c:pt idx="43">
                  <c:v>9.9146213963405838E-2</c:v>
                </c:pt>
                <c:pt idx="44">
                  <c:v>9.820302616871697E-2</c:v>
                </c:pt>
                <c:pt idx="45">
                  <c:v>9.7212728719161437E-2</c:v>
                </c:pt>
                <c:pt idx="46">
                  <c:v>9.6174470261254669E-2</c:v>
                </c:pt>
                <c:pt idx="47">
                  <c:v>9.5086805527530571E-2</c:v>
                </c:pt>
                <c:pt idx="48">
                  <c:v>9.39500447648247E-2</c:v>
                </c:pt>
                <c:pt idx="49">
                  <c:v>9.2764556578830731E-2</c:v>
                </c:pt>
                <c:pt idx="50">
                  <c:v>9.153039691938529E-2</c:v>
                </c:pt>
                <c:pt idx="51">
                  <c:v>9.0247748745794137E-2</c:v>
                </c:pt>
                <c:pt idx="52">
                  <c:v>8.8917488593168739E-2</c:v>
                </c:pt>
                <c:pt idx="53">
                  <c:v>8.7538928254460358E-2</c:v>
                </c:pt>
                <c:pt idx="54">
                  <c:v>8.6113805390749559E-2</c:v>
                </c:pt>
                <c:pt idx="55">
                  <c:v>8.4641730280536204E-2</c:v>
                </c:pt>
                <c:pt idx="56">
                  <c:v>8.312330457195001E-2</c:v>
                </c:pt>
                <c:pt idx="57">
                  <c:v>8.1558479136132803E-2</c:v>
                </c:pt>
                <c:pt idx="58">
                  <c:v>7.9950975419493669E-2</c:v>
                </c:pt>
                <c:pt idx="59">
                  <c:v>7.8285061279682641E-2</c:v>
                </c:pt>
                <c:pt idx="60">
                  <c:v>7.6596429269993646E-2</c:v>
                </c:pt>
                <c:pt idx="61">
                  <c:v>7.4858794756353417E-2</c:v>
                </c:pt>
                <c:pt idx="62">
                  <c:v>7.3070413825950503E-2</c:v>
                </c:pt>
                <c:pt idx="63">
                  <c:v>7.1264388696133441E-2</c:v>
                </c:pt>
                <c:pt idx="64">
                  <c:v>6.9447868669537768E-2</c:v>
                </c:pt>
                <c:pt idx="65">
                  <c:v>6.7561472963460031E-2</c:v>
                </c:pt>
                <c:pt idx="66">
                  <c:v>6.5666406531489446E-2</c:v>
                </c:pt>
                <c:pt idx="67">
                  <c:v>6.3696669121367705E-2</c:v>
                </c:pt>
                <c:pt idx="68">
                  <c:v>6.1732630423337452E-2</c:v>
                </c:pt>
                <c:pt idx="69">
                  <c:v>5.9729668046465081E-2</c:v>
                </c:pt>
                <c:pt idx="70">
                  <c:v>5.7677683364671814E-2</c:v>
                </c:pt>
                <c:pt idx="71">
                  <c:v>5.5623841197618172E-2</c:v>
                </c:pt>
                <c:pt idx="72">
                  <c:v>5.3551490578987275E-2</c:v>
                </c:pt>
                <c:pt idx="73">
                  <c:v>5.1456978300456341E-2</c:v>
                </c:pt>
                <c:pt idx="74">
                  <c:v>4.9351141583965877E-2</c:v>
                </c:pt>
                <c:pt idx="75">
                  <c:v>4.7233280748504941E-2</c:v>
                </c:pt>
                <c:pt idx="76">
                  <c:v>4.5044539752344605E-2</c:v>
                </c:pt>
                <c:pt idx="77">
                  <c:v>4.2904982273527598E-2</c:v>
                </c:pt>
                <c:pt idx="78">
                  <c:v>4.0760851436129078E-2</c:v>
                </c:pt>
                <c:pt idx="79">
                  <c:v>3.8625405438228608E-2</c:v>
                </c:pt>
                <c:pt idx="80">
                  <c:v>3.6491020612727923E-2</c:v>
                </c:pt>
                <c:pt idx="81">
                  <c:v>3.436822866102987E-2</c:v>
                </c:pt>
                <c:pt idx="82">
                  <c:v>3.2261072893003201E-2</c:v>
                </c:pt>
                <c:pt idx="83">
                  <c:v>3.0054551202159167E-2</c:v>
                </c:pt>
                <c:pt idx="84">
                  <c:v>2.7971361088845983E-2</c:v>
                </c:pt>
                <c:pt idx="85">
                  <c:v>2.5909640298049492E-2</c:v>
                </c:pt>
                <c:pt idx="86">
                  <c:v>2.3877717061034739E-2</c:v>
                </c:pt>
                <c:pt idx="87">
                  <c:v>2.1877524301150354E-2</c:v>
                </c:pt>
                <c:pt idx="88">
                  <c:v>1.9946219559994038E-2</c:v>
                </c:pt>
                <c:pt idx="89">
                  <c:v>1.7995103070000185E-2</c:v>
                </c:pt>
                <c:pt idx="90">
                  <c:v>1.6141497556421473E-2</c:v>
                </c:pt>
                <c:pt idx="91">
                  <c:v>1.434990594650461E-2</c:v>
                </c:pt>
                <c:pt idx="92">
                  <c:v>1.2538437488533853E-2</c:v>
                </c:pt>
                <c:pt idx="93">
                  <c:v>1.0984215675722362E-2</c:v>
                </c:pt>
                <c:pt idx="94">
                  <c:v>9.4268943698960946E-3</c:v>
                </c:pt>
                <c:pt idx="95">
                  <c:v>8.0521845772651007E-3</c:v>
                </c:pt>
                <c:pt idx="96">
                  <c:v>6.6092556195721892E-3</c:v>
                </c:pt>
                <c:pt idx="97">
                  <c:v>5.3517487033072995E-3</c:v>
                </c:pt>
                <c:pt idx="98">
                  <c:v>4.2387854524874955E-3</c:v>
                </c:pt>
                <c:pt idx="99">
                  <c:v>3.2669507434674948E-3</c:v>
                </c:pt>
                <c:pt idx="100">
                  <c:v>2.4218419875380627E-3</c:v>
                </c:pt>
                <c:pt idx="101">
                  <c:v>1.6907716270036786E-3</c:v>
                </c:pt>
                <c:pt idx="102">
                  <c:v>1.1217210701351002E-3</c:v>
                </c:pt>
                <c:pt idx="103">
                  <c:v>7.4384561828312211E-4</c:v>
                </c:pt>
                <c:pt idx="104">
                  <c:v>4.5560472230428103E-4</c:v>
                </c:pt>
                <c:pt idx="105">
                  <c:v>2.1827251218734078E-4</c:v>
                </c:pt>
                <c:pt idx="106">
                  <c:v>8.4646989699914798E-5</c:v>
                </c:pt>
                <c:pt idx="107">
                  <c:v>3.2805995559185358E-5</c:v>
                </c:pt>
                <c:pt idx="108">
                  <c:v>3.2722583295503121E-5</c:v>
                </c:pt>
                <c:pt idx="109">
                  <c:v>1.0196669456761421E-5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C-489E-8AAF-8DF6CDE9B866}"/>
            </c:ext>
          </c:extLst>
        </c:ser>
        <c:ser>
          <c:idx val="2"/>
          <c:order val="2"/>
          <c:tx>
            <c:strRef>
              <c:f>Shannon!$G$38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Shannon!$G$39:$G$150</c:f>
              <c:numCache>
                <c:formatCode>0.00%</c:formatCode>
                <c:ptCount val="112"/>
                <c:pt idx="0">
                  <c:v>3.3711075291267066E-2</c:v>
                </c:pt>
                <c:pt idx="1">
                  <c:v>3.4812214869957059E-2</c:v>
                </c:pt>
                <c:pt idx="2">
                  <c:v>3.58973950844272E-2</c:v>
                </c:pt>
                <c:pt idx="3">
                  <c:v>3.7027191548139098E-2</c:v>
                </c:pt>
                <c:pt idx="4">
                  <c:v>3.8146983852264359E-2</c:v>
                </c:pt>
                <c:pt idx="5">
                  <c:v>3.9324768585920919E-2</c:v>
                </c:pt>
                <c:pt idx="6">
                  <c:v>4.0482398068657256E-2</c:v>
                </c:pt>
                <c:pt idx="7">
                  <c:v>4.1704436066884336E-2</c:v>
                </c:pt>
                <c:pt idx="8">
                  <c:v>4.2945359193927092E-2</c:v>
                </c:pt>
                <c:pt idx="9">
                  <c:v>4.4190002982501246E-2</c:v>
                </c:pt>
                <c:pt idx="10">
                  <c:v>4.5429888403857345E-2</c:v>
                </c:pt>
                <c:pt idx="11">
                  <c:v>4.6695278814700161E-2</c:v>
                </c:pt>
                <c:pt idx="12">
                  <c:v>4.8011530001918434E-2</c:v>
                </c:pt>
                <c:pt idx="13">
                  <c:v>4.9369825666293873E-2</c:v>
                </c:pt>
                <c:pt idx="14">
                  <c:v>5.0728913054903721E-2</c:v>
                </c:pt>
                <c:pt idx="15">
                  <c:v>5.2105575434842719E-2</c:v>
                </c:pt>
                <c:pt idx="16">
                  <c:v>5.3523742720653619E-2</c:v>
                </c:pt>
                <c:pt idx="17">
                  <c:v>5.4967191429724928E-2</c:v>
                </c:pt>
                <c:pt idx="18">
                  <c:v>5.6438481363460094E-2</c:v>
                </c:pt>
                <c:pt idx="19">
                  <c:v>5.7925621137417192E-2</c:v>
                </c:pt>
                <c:pt idx="20">
                  <c:v>5.9436376562155092E-2</c:v>
                </c:pt>
                <c:pt idx="21">
                  <c:v>6.0973065657471737E-2</c:v>
                </c:pt>
                <c:pt idx="22">
                  <c:v>6.2505042016919088E-2</c:v>
                </c:pt>
                <c:pt idx="23">
                  <c:v>6.4110618755851972E-2</c:v>
                </c:pt>
                <c:pt idx="24">
                  <c:v>6.5717404370351423E-2</c:v>
                </c:pt>
                <c:pt idx="25">
                  <c:v>6.7375338196819415E-2</c:v>
                </c:pt>
                <c:pt idx="26">
                  <c:v>6.9052771038945665E-2</c:v>
                </c:pt>
                <c:pt idx="27">
                  <c:v>7.0757481565020999E-2</c:v>
                </c:pt>
                <c:pt idx="28">
                  <c:v>7.2486665183029958E-2</c:v>
                </c:pt>
                <c:pt idx="29">
                  <c:v>7.4214842567931372E-2</c:v>
                </c:pt>
                <c:pt idx="30">
                  <c:v>7.6007587376890853E-2</c:v>
                </c:pt>
                <c:pt idx="31">
                  <c:v>7.783019017302524E-2</c:v>
                </c:pt>
                <c:pt idx="32">
                  <c:v>7.9682348838528635E-2</c:v>
                </c:pt>
                <c:pt idx="33">
                  <c:v>8.1564575544537735E-2</c:v>
                </c:pt>
                <c:pt idx="34">
                  <c:v>8.3477326155146706E-2</c:v>
                </c:pt>
                <c:pt idx="35">
                  <c:v>8.5420673109208548E-2</c:v>
                </c:pt>
                <c:pt idx="36">
                  <c:v>8.7332879950583267E-2</c:v>
                </c:pt>
                <c:pt idx="37">
                  <c:v>8.9332530228620116E-2</c:v>
                </c:pt>
                <c:pt idx="38">
                  <c:v>9.1373328429646516E-2</c:v>
                </c:pt>
                <c:pt idx="39">
                  <c:v>9.3448730586267542E-2</c:v>
                </c:pt>
                <c:pt idx="40">
                  <c:v>9.5557158272047291E-2</c:v>
                </c:pt>
                <c:pt idx="41">
                  <c:v>9.7698315524756454E-2</c:v>
                </c:pt>
                <c:pt idx="42">
                  <c:v>9.9871962910298387E-2</c:v>
                </c:pt>
                <c:pt idx="43">
                  <c:v>0.10207846112925457</c:v>
                </c:pt>
                <c:pt idx="44">
                  <c:v>0.10431676612005089</c:v>
                </c:pt>
                <c:pt idx="45">
                  <c:v>0.10658514479897159</c:v>
                </c:pt>
                <c:pt idx="46">
                  <c:v>0.10887978498863507</c:v>
                </c:pt>
                <c:pt idx="47">
                  <c:v>0.11120205309142304</c:v>
                </c:pt>
                <c:pt idx="48">
                  <c:v>0.11355454686858646</c:v>
                </c:pt>
                <c:pt idx="49">
                  <c:v>0.11593745329758591</c:v>
                </c:pt>
                <c:pt idx="50">
                  <c:v>0.11835039544861395</c:v>
                </c:pt>
                <c:pt idx="51">
                  <c:v>0.12079276489201982</c:v>
                </c:pt>
                <c:pt idx="52">
                  <c:v>0.12326453591768606</c:v>
                </c:pt>
                <c:pt idx="53">
                  <c:v>0.12576416200933094</c:v>
                </c:pt>
                <c:pt idx="54">
                  <c:v>0.12829205746724667</c:v>
                </c:pt>
                <c:pt idx="55">
                  <c:v>0.13084566706297604</c:v>
                </c:pt>
                <c:pt idx="56">
                  <c:v>0.13342545798965419</c:v>
                </c:pt>
                <c:pt idx="57">
                  <c:v>0.13599348129912797</c:v>
                </c:pt>
                <c:pt idx="58">
                  <c:v>0.13861659263344722</c:v>
                </c:pt>
                <c:pt idx="59">
                  <c:v>0.14131509830453601</c:v>
                </c:pt>
                <c:pt idx="60">
                  <c:v>0.14399494710233077</c:v>
                </c:pt>
                <c:pt idx="61">
                  <c:v>0.14668991384942343</c:v>
                </c:pt>
                <c:pt idx="62">
                  <c:v>0.14940465054528257</c:v>
                </c:pt>
                <c:pt idx="63">
                  <c:v>0.15212500400302165</c:v>
                </c:pt>
                <c:pt idx="64">
                  <c:v>0.15482497684202537</c:v>
                </c:pt>
                <c:pt idx="65">
                  <c:v>0.15756183402000051</c:v>
                </c:pt>
                <c:pt idx="66">
                  <c:v>0.16031185582591573</c:v>
                </c:pt>
                <c:pt idx="67">
                  <c:v>0.16306292194102695</c:v>
                </c:pt>
                <c:pt idx="68">
                  <c:v>0.16580518219898452</c:v>
                </c:pt>
                <c:pt idx="69">
                  <c:v>0.16852821353061032</c:v>
                </c:pt>
                <c:pt idx="70">
                  <c:v>0.17129128411451258</c:v>
                </c:pt>
                <c:pt idx="71">
                  <c:v>0.17402414237205069</c:v>
                </c:pt>
                <c:pt idx="72">
                  <c:v>0.17670778839227783</c:v>
                </c:pt>
                <c:pt idx="73">
                  <c:v>0.17942827640248687</c:v>
                </c:pt>
                <c:pt idx="74">
                  <c:v>0.18208964692817156</c:v>
                </c:pt>
                <c:pt idx="75">
                  <c:v>0.18470527235035653</c:v>
                </c:pt>
                <c:pt idx="76">
                  <c:v>0.18729454991261046</c:v>
                </c:pt>
                <c:pt idx="77">
                  <c:v>0.18982547990872869</c:v>
                </c:pt>
                <c:pt idx="78">
                  <c:v>0.19230696082765411</c:v>
                </c:pt>
                <c:pt idx="79">
                  <c:v>0.1947042416760312</c:v>
                </c:pt>
                <c:pt idx="80">
                  <c:v>0.19705090230086564</c:v>
                </c:pt>
                <c:pt idx="81">
                  <c:v>0.19929635675383817</c:v>
                </c:pt>
                <c:pt idx="82">
                  <c:v>0.20143421988469704</c:v>
                </c:pt>
                <c:pt idx="83">
                  <c:v>0.20349073806610257</c:v>
                </c:pt>
                <c:pt idx="84">
                  <c:v>0.20538521465490783</c:v>
                </c:pt>
                <c:pt idx="85">
                  <c:v>0.20714382055640096</c:v>
                </c:pt>
                <c:pt idx="86">
                  <c:v>0.20875995800640382</c:v>
                </c:pt>
                <c:pt idx="87">
                  <c:v>0.21010418541479431</c:v>
                </c:pt>
                <c:pt idx="88">
                  <c:v>0.21130429012532675</c:v>
                </c:pt>
                <c:pt idx="89">
                  <c:v>0.2122635481209238</c:v>
                </c:pt>
                <c:pt idx="90">
                  <c:v>0.212921468528665</c:v>
                </c:pt>
                <c:pt idx="91">
                  <c:v>0.21325729265317486</c:v>
                </c:pt>
                <c:pt idx="92">
                  <c:v>0.21320227972679764</c:v>
                </c:pt>
                <c:pt idx="93">
                  <c:v>0.21276367243338473</c:v>
                </c:pt>
                <c:pt idx="94">
                  <c:v>0.21181285458502033</c:v>
                </c:pt>
                <c:pt idx="95">
                  <c:v>0.21026552890963124</c:v>
                </c:pt>
                <c:pt idx="96">
                  <c:v>0.20811364229844617</c:v>
                </c:pt>
                <c:pt idx="97">
                  <c:v>0.20514027221923853</c:v>
                </c:pt>
                <c:pt idx="98">
                  <c:v>0.20128273176232114</c:v>
                </c:pt>
                <c:pt idx="99">
                  <c:v>0.19646014972552847</c:v>
                </c:pt>
                <c:pt idx="100">
                  <c:v>0.190377340201967</c:v>
                </c:pt>
                <c:pt idx="101">
                  <c:v>0.18292642589347807</c:v>
                </c:pt>
                <c:pt idx="102">
                  <c:v>0.17388530365640911</c:v>
                </c:pt>
                <c:pt idx="103">
                  <c:v>0.16313940403606564</c:v>
                </c:pt>
                <c:pt idx="104">
                  <c:v>0.15035701943102145</c:v>
                </c:pt>
                <c:pt idx="105">
                  <c:v>0.13547378347215036</c:v>
                </c:pt>
                <c:pt idx="106">
                  <c:v>0.11810367496255898</c:v>
                </c:pt>
                <c:pt idx="107">
                  <c:v>9.8028808142851268E-2</c:v>
                </c:pt>
                <c:pt idx="108">
                  <c:v>7.3965997856693944E-2</c:v>
                </c:pt>
                <c:pt idx="109">
                  <c:v>4.7023039316300884E-2</c:v>
                </c:pt>
                <c:pt idx="110">
                  <c:v>1.2312666342475451E-2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1C-489E-8AAF-8DF6CDE9B866}"/>
            </c:ext>
          </c:extLst>
        </c:ser>
        <c:ser>
          <c:idx val="3"/>
          <c:order val="3"/>
          <c:tx>
            <c:strRef>
              <c:f>Shannon!$H$38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Shannon!$H$39:$H$150</c:f>
              <c:numCache>
                <c:formatCode>0.00%</c:formatCode>
                <c:ptCount val="112"/>
                <c:pt idx="0">
                  <c:v>2.5093775882839026E-2</c:v>
                </c:pt>
                <c:pt idx="1">
                  <c:v>2.5965353634607884E-2</c:v>
                </c:pt>
                <c:pt idx="2">
                  <c:v>2.7066434396050516E-2</c:v>
                </c:pt>
                <c:pt idx="3">
                  <c:v>2.7993607233558968E-2</c:v>
                </c:pt>
                <c:pt idx="4">
                  <c:v>2.9141433745423509E-2</c:v>
                </c:pt>
                <c:pt idx="5">
                  <c:v>3.0136372435583959E-2</c:v>
                </c:pt>
                <c:pt idx="6">
                  <c:v>3.1331986654713338E-2</c:v>
                </c:pt>
                <c:pt idx="7">
                  <c:v>3.239014135969169E-2</c:v>
                </c:pt>
                <c:pt idx="8">
                  <c:v>3.3575400189979267E-2</c:v>
                </c:pt>
                <c:pt idx="9">
                  <c:v>3.478606665230382E-2</c:v>
                </c:pt>
                <c:pt idx="10">
                  <c:v>3.6066604097496062E-2</c:v>
                </c:pt>
                <c:pt idx="11">
                  <c:v>3.7275119471968779E-2</c:v>
                </c:pt>
                <c:pt idx="12">
                  <c:v>3.8582974666185009E-2</c:v>
                </c:pt>
                <c:pt idx="13">
                  <c:v>3.9974846855925991E-2</c:v>
                </c:pt>
                <c:pt idx="14">
                  <c:v>4.1351383404770653E-2</c:v>
                </c:pt>
                <c:pt idx="15">
                  <c:v>4.273326960250054E-2</c:v>
                </c:pt>
                <c:pt idx="16">
                  <c:v>4.4217388906519474E-2</c:v>
                </c:pt>
                <c:pt idx="17">
                  <c:v>4.5611657548249203E-2</c:v>
                </c:pt>
                <c:pt idx="18">
                  <c:v>4.7137844566551158E-2</c:v>
                </c:pt>
                <c:pt idx="19">
                  <c:v>4.8715612158198411E-2</c:v>
                </c:pt>
                <c:pt idx="20">
                  <c:v>5.0336885383431978E-2</c:v>
                </c:pt>
                <c:pt idx="21">
                  <c:v>5.2002331509398869E-2</c:v>
                </c:pt>
                <c:pt idx="22">
                  <c:v>5.3748832679460755E-2</c:v>
                </c:pt>
                <c:pt idx="23">
                  <c:v>5.5482230788372978E-2</c:v>
                </c:pt>
                <c:pt idx="24">
                  <c:v>5.7299361166442853E-2</c:v>
                </c:pt>
                <c:pt idx="25">
                  <c:v>5.9138025488692354E-2</c:v>
                </c:pt>
                <c:pt idx="26">
                  <c:v>6.1041068501521648E-2</c:v>
                </c:pt>
                <c:pt idx="27">
                  <c:v>6.2997595783093219E-2</c:v>
                </c:pt>
                <c:pt idx="28">
                  <c:v>6.5008966712957805E-2</c:v>
                </c:pt>
                <c:pt idx="29">
                  <c:v>6.7112453659877211E-2</c:v>
                </c:pt>
                <c:pt idx="30">
                  <c:v>6.9230613664016241E-2</c:v>
                </c:pt>
                <c:pt idx="31">
                  <c:v>7.1407865641432491E-2</c:v>
                </c:pt>
                <c:pt idx="32">
                  <c:v>7.364733152526115E-2</c:v>
                </c:pt>
                <c:pt idx="33">
                  <c:v>7.594978072292087E-2</c:v>
                </c:pt>
                <c:pt idx="34">
                  <c:v>7.831703611867738E-2</c:v>
                </c:pt>
                <c:pt idx="35">
                  <c:v>8.0751188186231393E-2</c:v>
                </c:pt>
                <c:pt idx="36">
                  <c:v>8.3264687568623846E-2</c:v>
                </c:pt>
                <c:pt idx="37">
                  <c:v>8.5837862751878102E-2</c:v>
                </c:pt>
                <c:pt idx="38">
                  <c:v>8.8485249000995345E-2</c:v>
                </c:pt>
                <c:pt idx="39">
                  <c:v>9.1208612022637137E-2</c:v>
                </c:pt>
                <c:pt idx="40">
                  <c:v>9.4010074852295719E-2</c:v>
                </c:pt>
                <c:pt idx="41">
                  <c:v>9.6892473185442834E-2</c:v>
                </c:pt>
                <c:pt idx="42">
                  <c:v>9.9857937762150267E-2</c:v>
                </c:pt>
                <c:pt idx="43">
                  <c:v>0.10290966722544324</c:v>
                </c:pt>
                <c:pt idx="44">
                  <c:v>0.1060495408385734</c:v>
                </c:pt>
                <c:pt idx="45">
                  <c:v>0.1092748044790126</c:v>
                </c:pt>
                <c:pt idx="46">
                  <c:v>0.11259074081851353</c:v>
                </c:pt>
                <c:pt idx="47">
                  <c:v>0.11600751678974604</c:v>
                </c:pt>
                <c:pt idx="48">
                  <c:v>0.11952725152445853</c:v>
                </c:pt>
                <c:pt idx="49">
                  <c:v>0.12315175102046574</c:v>
                </c:pt>
                <c:pt idx="50">
                  <c:v>0.12688431047240156</c:v>
                </c:pt>
                <c:pt idx="51">
                  <c:v>0.13072764464940834</c:v>
                </c:pt>
                <c:pt idx="52">
                  <c:v>0.13468478110051801</c:v>
                </c:pt>
                <c:pt idx="53">
                  <c:v>0.13876092711061502</c:v>
                </c:pt>
                <c:pt idx="54">
                  <c:v>0.14295729057661613</c:v>
                </c:pt>
                <c:pt idx="55">
                  <c:v>0.14727966253054253</c:v>
                </c:pt>
                <c:pt idx="56">
                  <c:v>0.15173154302525518</c:v>
                </c:pt>
                <c:pt idx="57">
                  <c:v>0.15637927255576908</c:v>
                </c:pt>
                <c:pt idx="58">
                  <c:v>0.16110823945901509</c:v>
                </c:pt>
                <c:pt idx="59">
                  <c:v>0.16597575626805386</c:v>
                </c:pt>
                <c:pt idx="60">
                  <c:v>0.17100273970492835</c:v>
                </c:pt>
                <c:pt idx="61">
                  <c:v>0.17617772605773258</c:v>
                </c:pt>
                <c:pt idx="62">
                  <c:v>0.18150680783055625</c:v>
                </c:pt>
                <c:pt idx="63">
                  <c:v>0.18700676373345931</c:v>
                </c:pt>
                <c:pt idx="64">
                  <c:v>0.19264940142320586</c:v>
                </c:pt>
                <c:pt idx="65">
                  <c:v>0.19847468223742304</c:v>
                </c:pt>
                <c:pt idx="66">
                  <c:v>0.20450154977205048</c:v>
                </c:pt>
                <c:pt idx="67">
                  <c:v>0.21070928103472542</c:v>
                </c:pt>
                <c:pt idx="68">
                  <c:v>0.21710593601098141</c:v>
                </c:pt>
                <c:pt idx="69">
                  <c:v>0.2237412206704579</c:v>
                </c:pt>
                <c:pt idx="70">
                  <c:v>0.23051895907956937</c:v>
                </c:pt>
                <c:pt idx="71">
                  <c:v>0.23753455589154618</c:v>
                </c:pt>
                <c:pt idx="72">
                  <c:v>0.24480727083177467</c:v>
                </c:pt>
                <c:pt idx="73">
                  <c:v>0.25226395126309165</c:v>
                </c:pt>
                <c:pt idx="74">
                  <c:v>0.25999029524095962</c:v>
                </c:pt>
                <c:pt idx="75">
                  <c:v>0.26798570208541195</c:v>
                </c:pt>
                <c:pt idx="76">
                  <c:v>0.27622200625266247</c:v>
                </c:pt>
                <c:pt idx="77">
                  <c:v>0.28475272977017774</c:v>
                </c:pt>
                <c:pt idx="78">
                  <c:v>0.29358097578143144</c:v>
                </c:pt>
                <c:pt idx="79">
                  <c:v>0.30272167575894204</c:v>
                </c:pt>
                <c:pt idx="80">
                  <c:v>0.31220244548797721</c:v>
                </c:pt>
                <c:pt idx="81">
                  <c:v>0.32200957053706475</c:v>
                </c:pt>
                <c:pt idx="82">
                  <c:v>0.33219948552012257</c:v>
                </c:pt>
                <c:pt idx="83">
                  <c:v>0.34275354509405387</c:v>
                </c:pt>
                <c:pt idx="84">
                  <c:v>0.35372741501024318</c:v>
                </c:pt>
                <c:pt idx="85">
                  <c:v>0.3651477933232059</c:v>
                </c:pt>
                <c:pt idx="86">
                  <c:v>0.37703767436255692</c:v>
                </c:pt>
                <c:pt idx="87">
                  <c:v>0.3894523701853248</c:v>
                </c:pt>
                <c:pt idx="88">
                  <c:v>0.40241319450591473</c:v>
                </c:pt>
                <c:pt idx="89">
                  <c:v>0.4159514734061992</c:v>
                </c:pt>
                <c:pt idx="90">
                  <c:v>0.4301536719399649</c:v>
                </c:pt>
                <c:pt idx="91">
                  <c:v>0.44506528102645743</c:v>
                </c:pt>
                <c:pt idx="92">
                  <c:v>0.46095871222895501</c:v>
                </c:pt>
                <c:pt idx="93">
                  <c:v>0.47729654996003329</c:v>
                </c:pt>
                <c:pt idx="94">
                  <c:v>0.49478227553201198</c:v>
                </c:pt>
                <c:pt idx="95">
                  <c:v>0.51341928271110582</c:v>
                </c:pt>
                <c:pt idx="96">
                  <c:v>0.53298931668003324</c:v>
                </c:pt>
                <c:pt idx="97">
                  <c:v>0.55402925959424676</c:v>
                </c:pt>
                <c:pt idx="98">
                  <c:v>0.57644745135287656</c:v>
                </c:pt>
                <c:pt idx="99">
                  <c:v>0.60019355664348839</c:v>
                </c:pt>
                <c:pt idx="100">
                  <c:v>0.62580048119785869</c:v>
                </c:pt>
                <c:pt idx="101">
                  <c:v>0.6532004117580964</c:v>
                </c:pt>
                <c:pt idx="102">
                  <c:v>0.68248690493888198</c:v>
                </c:pt>
                <c:pt idx="103">
                  <c:v>0.71368612074472404</c:v>
                </c:pt>
                <c:pt idx="104">
                  <c:v>0.74687479921536559</c:v>
                </c:pt>
                <c:pt idx="105">
                  <c:v>0.78196835736825632</c:v>
                </c:pt>
                <c:pt idx="106">
                  <c:v>0.81897865596639119</c:v>
                </c:pt>
                <c:pt idx="107">
                  <c:v>0.85770836622259261</c:v>
                </c:pt>
                <c:pt idx="108">
                  <c:v>0.89898295031334752</c:v>
                </c:pt>
                <c:pt idx="109">
                  <c:v>0.94087572575816503</c:v>
                </c:pt>
                <c:pt idx="110">
                  <c:v>0.98646016148028648</c:v>
                </c:pt>
                <c:pt idx="111">
                  <c:v>0.99999874976335412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1C-489E-8AAF-8DF6CDE9B866}"/>
            </c:ext>
          </c:extLst>
        </c:ser>
        <c:ser>
          <c:idx val="4"/>
          <c:order val="4"/>
          <c:tx>
            <c:strRef>
              <c:f>Shannon!$I$38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Shannon!$I$39:$I$150</c:f>
              <c:numCache>
                <c:formatCode>0.00%</c:formatCode>
                <c:ptCount val="112"/>
                <c:pt idx="0">
                  <c:v>8.5737847763498451E-2</c:v>
                </c:pt>
                <c:pt idx="1">
                  <c:v>8.6576451054774184E-2</c:v>
                </c:pt>
                <c:pt idx="2">
                  <c:v>8.7559492246508178E-2</c:v>
                </c:pt>
                <c:pt idx="3">
                  <c:v>8.8374243918577983E-2</c:v>
                </c:pt>
                <c:pt idx="4">
                  <c:v>8.9311999965832709E-2</c:v>
                </c:pt>
                <c:pt idx="5">
                  <c:v>9.0080799435043643E-2</c:v>
                </c:pt>
                <c:pt idx="6">
                  <c:v>9.0972849236055642E-2</c:v>
                </c:pt>
                <c:pt idx="7">
                  <c:v>9.1696466633879439E-2</c:v>
                </c:pt>
                <c:pt idx="8">
                  <c:v>9.2452655784290821E-2</c:v>
                </c:pt>
                <c:pt idx="9">
                  <c:v>9.3202622681267625E-2</c:v>
                </c:pt>
                <c:pt idx="10">
                  <c:v>9.3997776923640808E-2</c:v>
                </c:pt>
                <c:pt idx="11">
                  <c:v>9.4691736378632277E-2</c:v>
                </c:pt>
                <c:pt idx="12">
                  <c:v>9.5367354557901407E-2</c:v>
                </c:pt>
                <c:pt idx="13">
                  <c:v>9.5995925786196368E-2</c:v>
                </c:pt>
                <c:pt idx="14">
                  <c:v>9.6611197545068139E-2</c:v>
                </c:pt>
                <c:pt idx="15">
                  <c:v>9.7150319952513886E-2</c:v>
                </c:pt>
                <c:pt idx="16">
                  <c:v>9.7767785567815402E-2</c:v>
                </c:pt>
                <c:pt idx="17">
                  <c:v>9.8268400917376958E-2</c:v>
                </c:pt>
                <c:pt idx="18">
                  <c:v>9.8749018734763702E-2</c:v>
                </c:pt>
                <c:pt idx="19">
                  <c:v>9.9215574840734011E-2</c:v>
                </c:pt>
                <c:pt idx="20">
                  <c:v>9.9653135350330713E-2</c:v>
                </c:pt>
                <c:pt idx="21">
                  <c:v>0.10005936514228223</c:v>
                </c:pt>
                <c:pt idx="22">
                  <c:v>0.10046836753690806</c:v>
                </c:pt>
                <c:pt idx="23">
                  <c:v>0.1008027882412231</c:v>
                </c:pt>
                <c:pt idx="24">
                  <c:v>0.1011142921479159</c:v>
                </c:pt>
                <c:pt idx="25">
                  <c:v>0.10138162891610998</c:v>
                </c:pt>
                <c:pt idx="26">
                  <c:v>0.10161570267972936</c:v>
                </c:pt>
                <c:pt idx="27">
                  <c:v>0.10181024592486064</c:v>
                </c:pt>
                <c:pt idx="28">
                  <c:v>0.10197539609336694</c:v>
                </c:pt>
                <c:pt idx="29">
                  <c:v>0.10211817900324842</c:v>
                </c:pt>
                <c:pt idx="30">
                  <c:v>0.10220602591146209</c:v>
                </c:pt>
                <c:pt idx="31">
                  <c:v>0.10225594152687588</c:v>
                </c:pt>
                <c:pt idx="32">
                  <c:v>0.10226622438892048</c:v>
                </c:pt>
                <c:pt idx="33">
                  <c:v>0.10223615076869569</c:v>
                </c:pt>
                <c:pt idx="34">
                  <c:v>0.1021649414026331</c:v>
                </c:pt>
                <c:pt idx="35">
                  <c:v>0.1020518484582809</c:v>
                </c:pt>
                <c:pt idx="36">
                  <c:v>0.10194606608126443</c:v>
                </c:pt>
                <c:pt idx="37">
                  <c:v>0.10174658252497229</c:v>
                </c:pt>
                <c:pt idx="38">
                  <c:v>0.10149732585919261</c:v>
                </c:pt>
                <c:pt idx="39">
                  <c:v>0.10120217776005731</c:v>
                </c:pt>
                <c:pt idx="40">
                  <c:v>0.10086092643834411</c:v>
                </c:pt>
                <c:pt idx="41">
                  <c:v>0.10047277299809089</c:v>
                </c:pt>
                <c:pt idx="42">
                  <c:v>0.10003700757385361</c:v>
                </c:pt>
                <c:pt idx="43">
                  <c:v>9.9552801187152318E-2</c:v>
                </c:pt>
                <c:pt idx="44">
                  <c:v>9.9020146239510692E-2</c:v>
                </c:pt>
                <c:pt idx="45">
                  <c:v>9.8441288421455456E-2</c:v>
                </c:pt>
                <c:pt idx="46">
                  <c:v>9.7816902401060959E-2</c:v>
                </c:pt>
                <c:pt idx="47">
                  <c:v>9.7142657662432408E-2</c:v>
                </c:pt>
                <c:pt idx="48">
                  <c:v>9.6416708436652163E-2</c:v>
                </c:pt>
                <c:pt idx="49">
                  <c:v>9.5638507924804425E-2</c:v>
                </c:pt>
                <c:pt idx="50">
                  <c:v>9.4807546574061471E-2</c:v>
                </c:pt>
                <c:pt idx="51">
                  <c:v>9.3923311610989962E-2</c:v>
                </c:pt>
                <c:pt idx="52">
                  <c:v>9.2985489360729867E-2</c:v>
                </c:pt>
                <c:pt idx="53">
                  <c:v>9.1993452487876326E-2</c:v>
                </c:pt>
                <c:pt idx="54">
                  <c:v>9.0947243546452117E-2</c:v>
                </c:pt>
                <c:pt idx="55">
                  <c:v>8.9846385342861615E-2</c:v>
                </c:pt>
                <c:pt idx="56">
                  <c:v>8.8690428241594316E-2</c:v>
                </c:pt>
                <c:pt idx="57">
                  <c:v>8.7480985457005347E-2</c:v>
                </c:pt>
                <c:pt idx="58">
                  <c:v>8.621571176515419E-2</c:v>
                </c:pt>
                <c:pt idx="59">
                  <c:v>8.4926050870913969E-2</c:v>
                </c:pt>
                <c:pt idx="60">
                  <c:v>8.3542788196927176E-2</c:v>
                </c:pt>
                <c:pt idx="61">
                  <c:v>8.2116514898747897E-2</c:v>
                </c:pt>
                <c:pt idx="62">
                  <c:v>8.0641364613464259E-2</c:v>
                </c:pt>
                <c:pt idx="63">
                  <c:v>7.9103057992226333E-2</c:v>
                </c:pt>
                <c:pt idx="64">
                  <c:v>7.7522577219922326E-2</c:v>
                </c:pt>
                <c:pt idx="65">
                  <c:v>7.5887973303895323E-2</c:v>
                </c:pt>
                <c:pt idx="66">
                  <c:v>7.4200537487425999E-2</c:v>
                </c:pt>
                <c:pt idx="67">
                  <c:v>7.2466904396280882E-2</c:v>
                </c:pt>
                <c:pt idx="68">
                  <c:v>7.0650720490513352E-2</c:v>
                </c:pt>
                <c:pt idx="69">
                  <c:v>6.8819463230821193E-2</c:v>
                </c:pt>
                <c:pt idx="70">
                  <c:v>6.6918884071662882E-2</c:v>
                </c:pt>
                <c:pt idx="71">
                  <c:v>6.4985651378923648E-2</c:v>
                </c:pt>
                <c:pt idx="72">
                  <c:v>6.3003623330225009E-2</c:v>
                </c:pt>
                <c:pt idx="73">
                  <c:v>6.0980443482073786E-2</c:v>
                </c:pt>
                <c:pt idx="74">
                  <c:v>5.8913133653268661E-2</c:v>
                </c:pt>
                <c:pt idx="75">
                  <c:v>5.6806365865198022E-2</c:v>
                </c:pt>
                <c:pt idx="76">
                  <c:v>5.4720945083768159E-2</c:v>
                </c:pt>
                <c:pt idx="77">
                  <c:v>5.2549105981441656E-2</c:v>
                </c:pt>
                <c:pt idx="78">
                  <c:v>5.0339347990920429E-2</c:v>
                </c:pt>
                <c:pt idx="79">
                  <c:v>4.810561784590317E-2</c:v>
                </c:pt>
                <c:pt idx="80">
                  <c:v>4.5838569684664703E-2</c:v>
                </c:pt>
                <c:pt idx="81">
                  <c:v>4.3548790090993751E-2</c:v>
                </c:pt>
                <c:pt idx="82">
                  <c:v>4.1236093318668614E-2</c:v>
                </c:pt>
                <c:pt idx="83">
                  <c:v>3.9067491715569079E-2</c:v>
                </c:pt>
                <c:pt idx="84">
                  <c:v>3.6764101340092024E-2</c:v>
                </c:pt>
                <c:pt idx="85">
                  <c:v>3.4453882957018858E-2</c:v>
                </c:pt>
                <c:pt idx="86">
                  <c:v>3.2139739459560293E-2</c:v>
                </c:pt>
                <c:pt idx="87">
                  <c:v>2.9836552332810014E-2</c:v>
                </c:pt>
                <c:pt idx="88">
                  <c:v>2.755310491380614E-2</c:v>
                </c:pt>
                <c:pt idx="89">
                  <c:v>2.5241752606394934E-2</c:v>
                </c:pt>
                <c:pt idx="90">
                  <c:v>2.2991489932035196E-2</c:v>
                </c:pt>
                <c:pt idx="91">
                  <c:v>2.0776518661131442E-2</c:v>
                </c:pt>
                <c:pt idx="92">
                  <c:v>1.8654062804121001E-2</c:v>
                </c:pt>
                <c:pt idx="93">
                  <c:v>1.649196816575297E-2</c:v>
                </c:pt>
                <c:pt idx="94">
                  <c:v>1.4444783255225564E-2</c:v>
                </c:pt>
                <c:pt idx="95">
                  <c:v>1.2517310540846599E-2</c:v>
                </c:pt>
                <c:pt idx="96">
                  <c:v>1.0607006447002581E-2</c:v>
                </c:pt>
                <c:pt idx="97">
                  <c:v>8.825518897757385E-3</c:v>
                </c:pt>
                <c:pt idx="98">
                  <c:v>7.1773115032541116E-3</c:v>
                </c:pt>
                <c:pt idx="99">
                  <c:v>5.7295167824745223E-3</c:v>
                </c:pt>
                <c:pt idx="100">
                  <c:v>4.4049100243581472E-3</c:v>
                </c:pt>
                <c:pt idx="101">
                  <c:v>3.2415738855091549E-3</c:v>
                </c:pt>
                <c:pt idx="102">
                  <c:v>2.2807974472181507E-3</c:v>
                </c:pt>
                <c:pt idx="103">
                  <c:v>1.5274515914234599E-3</c:v>
                </c:pt>
                <c:pt idx="104">
                  <c:v>9.388765501614605E-4</c:v>
                </c:pt>
                <c:pt idx="105">
                  <c:v>5.2738435477068602E-4</c:v>
                </c:pt>
                <c:pt idx="106">
                  <c:v>2.5521776917845706E-4</c:v>
                </c:pt>
                <c:pt idx="107">
                  <c:v>9.9939910029509329E-5</c:v>
                </c:pt>
                <c:pt idx="108">
                  <c:v>9.924641814973129E-5</c:v>
                </c:pt>
                <c:pt idx="109">
                  <c:v>3.9821594301281114E-6</c:v>
                </c:pt>
                <c:pt idx="110">
                  <c:v>6.4829189815808159E-7</c:v>
                </c:pt>
                <c:pt idx="111">
                  <c:v>6.4829189815808159E-7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C-489E-8AAF-8DF6CDE9B866}"/>
            </c:ext>
          </c:extLst>
        </c:ser>
        <c:ser>
          <c:idx val="5"/>
          <c:order val="5"/>
          <c:tx>
            <c:strRef>
              <c:f>Shannon!$J$38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Shannon!$J$39:$J$150</c:f>
              <c:numCache>
                <c:formatCode>0.00%</c:formatCode>
                <c:ptCount val="112"/>
                <c:pt idx="0">
                  <c:v>0.12455827711068393</c:v>
                </c:pt>
                <c:pt idx="1">
                  <c:v>0.12494022974280707</c:v>
                </c:pt>
                <c:pt idx="2">
                  <c:v>0.12516358778867404</c:v>
                </c:pt>
                <c:pt idx="3">
                  <c:v>0.12544130460575217</c:v>
                </c:pt>
                <c:pt idx="4">
                  <c:v>0.1255836670588438</c:v>
                </c:pt>
                <c:pt idx="5">
                  <c:v>0.12577316047055392</c:v>
                </c:pt>
                <c:pt idx="6">
                  <c:v>0.12582800267455932</c:v>
                </c:pt>
                <c:pt idx="7">
                  <c:v>0.1259288937498825</c:v>
                </c:pt>
                <c:pt idx="8">
                  <c:v>0.12595192921922266</c:v>
                </c:pt>
                <c:pt idx="9">
                  <c:v>0.12592064579233397</c:v>
                </c:pt>
                <c:pt idx="10">
                  <c:v>0.12580105888702167</c:v>
                </c:pt>
                <c:pt idx="11">
                  <c:v>0.12581085730406474</c:v>
                </c:pt>
                <c:pt idx="12">
                  <c:v>0.12565859287971257</c:v>
                </c:pt>
                <c:pt idx="13">
                  <c:v>0.12531863326608428</c:v>
                </c:pt>
                <c:pt idx="14">
                  <c:v>0.12507227909010152</c:v>
                </c:pt>
                <c:pt idx="15">
                  <c:v>0.12486020227942407</c:v>
                </c:pt>
                <c:pt idx="16">
                  <c:v>0.12444853606945787</c:v>
                </c:pt>
                <c:pt idx="17">
                  <c:v>0.12413253980998817</c:v>
                </c:pt>
                <c:pt idx="18">
                  <c:v>0.12372349224937068</c:v>
                </c:pt>
                <c:pt idx="19">
                  <c:v>0.12325505478102132</c:v>
                </c:pt>
                <c:pt idx="20">
                  <c:v>0.12274024327613134</c:v>
                </c:pt>
                <c:pt idx="21">
                  <c:v>0.12218023453009468</c:v>
                </c:pt>
                <c:pt idx="22">
                  <c:v>0.12155723970634834</c:v>
                </c:pt>
                <c:pt idx="23">
                  <c:v>0.12091890480362089</c:v>
                </c:pt>
                <c:pt idx="24">
                  <c:v>0.12021697034145762</c:v>
                </c:pt>
                <c:pt idx="25">
                  <c:v>0.1194830341695584</c:v>
                </c:pt>
                <c:pt idx="26">
                  <c:v>0.11869995280591573</c:v>
                </c:pt>
                <c:pt idx="27">
                  <c:v>0.11787389918457722</c:v>
                </c:pt>
                <c:pt idx="28">
                  <c:v>0.11699741995928933</c:v>
                </c:pt>
                <c:pt idx="29">
                  <c:v>0.11604175138304358</c:v>
                </c:pt>
                <c:pt idx="30">
                  <c:v>0.11507712667598409</c:v>
                </c:pt>
                <c:pt idx="31">
                  <c:v>0.11406833153055711</c:v>
                </c:pt>
                <c:pt idx="32">
                  <c:v>0.11301510280651479</c:v>
                </c:pt>
                <c:pt idx="33">
                  <c:v>0.11191734300112531</c:v>
                </c:pt>
                <c:pt idx="34">
                  <c:v>0.11077500244686074</c:v>
                </c:pt>
                <c:pt idx="35">
                  <c:v>0.10958848775566411</c:v>
                </c:pt>
                <c:pt idx="36">
                  <c:v>0.10825566473180684</c:v>
                </c:pt>
                <c:pt idx="37">
                  <c:v>0.1069772273700452</c:v>
                </c:pt>
                <c:pt idx="38">
                  <c:v>0.10567176441714884</c:v>
                </c:pt>
                <c:pt idx="39">
                  <c:v>0.10432571184554874</c:v>
                </c:pt>
                <c:pt idx="40">
                  <c:v>0.10293782761009521</c:v>
                </c:pt>
                <c:pt idx="41">
                  <c:v>0.10150825657346113</c:v>
                </c:pt>
                <c:pt idx="42">
                  <c:v>0.10003768618866463</c:v>
                </c:pt>
                <c:pt idx="43">
                  <c:v>9.8526501910289055E-2</c:v>
                </c:pt>
                <c:pt idx="44">
                  <c:v>9.697406224958019E-2</c:v>
                </c:pt>
                <c:pt idx="45">
                  <c:v>9.5378622383870806E-2</c:v>
                </c:pt>
                <c:pt idx="46">
                  <c:v>9.3736021589664542E-2</c:v>
                </c:pt>
                <c:pt idx="47">
                  <c:v>9.2050815389358651E-2</c:v>
                </c:pt>
                <c:pt idx="48">
                  <c:v>9.0327546206106682E-2</c:v>
                </c:pt>
                <c:pt idx="49">
                  <c:v>8.8568194743697218E-2</c:v>
                </c:pt>
                <c:pt idx="50">
                  <c:v>8.6773595952707935E-2</c:v>
                </c:pt>
                <c:pt idx="51">
                  <c:v>8.4944970184793758E-2</c:v>
                </c:pt>
                <c:pt idx="52">
                  <c:v>8.3085075768801461E-2</c:v>
                </c:pt>
                <c:pt idx="53">
                  <c:v>8.119286997825334E-2</c:v>
                </c:pt>
                <c:pt idx="54">
                  <c:v>7.9272780866750617E-2</c:v>
                </c:pt>
                <c:pt idx="55">
                  <c:v>7.7324219266877242E-2</c:v>
                </c:pt>
                <c:pt idx="56">
                  <c:v>7.5349342072696071E-2</c:v>
                </c:pt>
                <c:pt idx="57">
                  <c:v>7.3342854746652586E-2</c:v>
                </c:pt>
                <c:pt idx="58">
                  <c:v>7.1321830306841305E-2</c:v>
                </c:pt>
                <c:pt idx="59">
                  <c:v>6.9245984158692944E-2</c:v>
                </c:pt>
                <c:pt idx="60">
                  <c:v>6.7181755775358926E-2</c:v>
                </c:pt>
                <c:pt idx="61">
                  <c:v>6.5097783287319244E-2</c:v>
                </c:pt>
                <c:pt idx="62">
                  <c:v>6.3000145301828417E-2</c:v>
                </c:pt>
                <c:pt idx="63">
                  <c:v>6.0889893603618163E-2</c:v>
                </c:pt>
                <c:pt idx="64">
                  <c:v>5.8754082105968025E-2</c:v>
                </c:pt>
                <c:pt idx="65">
                  <c:v>5.6623733727662037E-2</c:v>
                </c:pt>
                <c:pt idx="66">
                  <c:v>5.4475715226160723E-2</c:v>
                </c:pt>
                <c:pt idx="67">
                  <c:v>5.2346524652489554E-2</c:v>
                </c:pt>
                <c:pt idx="68">
                  <c:v>5.0190122388947461E-2</c:v>
                </c:pt>
                <c:pt idx="69">
                  <c:v>4.8049559053695401E-2</c:v>
                </c:pt>
                <c:pt idx="70">
                  <c:v>4.5936620189330549E-2</c:v>
                </c:pt>
                <c:pt idx="71">
                  <c:v>4.3809901295419014E-2</c:v>
                </c:pt>
                <c:pt idx="72">
                  <c:v>4.1697418457235118E-2</c:v>
                </c:pt>
                <c:pt idx="73">
                  <c:v>3.9590579925321591E-2</c:v>
                </c:pt>
                <c:pt idx="74">
                  <c:v>3.7502225589436486E-2</c:v>
                </c:pt>
                <c:pt idx="75">
                  <c:v>3.5430340262880292E-2</c:v>
                </c:pt>
                <c:pt idx="76">
                  <c:v>3.3439367044613484E-2</c:v>
                </c:pt>
                <c:pt idx="77">
                  <c:v>3.1431939300547607E-2</c:v>
                </c:pt>
                <c:pt idx="78">
                  <c:v>2.9456711883319438E-2</c:v>
                </c:pt>
                <c:pt idx="79">
                  <c:v>2.7509032846949773E-2</c:v>
                </c:pt>
                <c:pt idx="80">
                  <c:v>2.5601468429042491E-2</c:v>
                </c:pt>
                <c:pt idx="81">
                  <c:v>2.3730137684511449E-2</c:v>
                </c:pt>
                <c:pt idx="82">
                  <c:v>2.1904593568793543E-2</c:v>
                </c:pt>
                <c:pt idx="83">
                  <c:v>2.0171945228205857E-2</c:v>
                </c:pt>
                <c:pt idx="84">
                  <c:v>1.8448847937531831E-2</c:v>
                </c:pt>
                <c:pt idx="85">
                  <c:v>1.6784305395474056E-2</c:v>
                </c:pt>
                <c:pt idx="86">
                  <c:v>1.5176598077308872E-2</c:v>
                </c:pt>
                <c:pt idx="87">
                  <c:v>1.3623670985511383E-2</c:v>
                </c:pt>
                <c:pt idx="88">
                  <c:v>1.2160839160520435E-2</c:v>
                </c:pt>
                <c:pt idx="89">
                  <c:v>1.0759252507900252E-2</c:v>
                </c:pt>
                <c:pt idx="90">
                  <c:v>9.4286972443379299E-3</c:v>
                </c:pt>
                <c:pt idx="91">
                  <c:v>8.1764419356336604E-3</c:v>
                </c:pt>
                <c:pt idx="92">
                  <c:v>6.9751763952117804E-3</c:v>
                </c:pt>
                <c:pt idx="93">
                  <c:v>5.9224339311552644E-3</c:v>
                </c:pt>
                <c:pt idx="94">
                  <c:v>4.92794653435425E-3</c:v>
                </c:pt>
                <c:pt idx="95">
                  <c:v>3.9957236689215489E-3</c:v>
                </c:pt>
                <c:pt idx="96">
                  <c:v>3.2203525641827627E-3</c:v>
                </c:pt>
                <c:pt idx="97">
                  <c:v>2.5048156427980753E-3</c:v>
                </c:pt>
                <c:pt idx="98">
                  <c:v>1.88116750022084E-3</c:v>
                </c:pt>
                <c:pt idx="99">
                  <c:v>1.3910156655086621E-3</c:v>
                </c:pt>
                <c:pt idx="100">
                  <c:v>9.7366439817691262E-4</c:v>
                </c:pt>
                <c:pt idx="101">
                  <c:v>6.5334968269971198E-4</c:v>
                </c:pt>
                <c:pt idx="102">
                  <c:v>4.1113269669514849E-4</c:v>
                </c:pt>
                <c:pt idx="103">
                  <c:v>2.1727615334578821E-4</c:v>
                </c:pt>
                <c:pt idx="104">
                  <c:v>1.3754006472271901E-4</c:v>
                </c:pt>
                <c:pt idx="105">
                  <c:v>5.712973796650392E-5</c:v>
                </c:pt>
                <c:pt idx="106">
                  <c:v>3.6825523791980777E-5</c:v>
                </c:pt>
                <c:pt idx="107">
                  <c:v>6.4162547245541361E-6</c:v>
                </c:pt>
                <c:pt idx="108">
                  <c:v>4.1550786499426371E-7</c:v>
                </c:pt>
                <c:pt idx="109">
                  <c:v>4.1550786499426371E-7</c:v>
                </c:pt>
                <c:pt idx="110">
                  <c:v>4.1550786499426371E-7</c:v>
                </c:pt>
                <c:pt idx="111">
                  <c:v>4.1550786499426371E-7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1C-489E-8AAF-8DF6CDE9B866}"/>
            </c:ext>
          </c:extLst>
        </c:ser>
        <c:ser>
          <c:idx val="6"/>
          <c:order val="6"/>
          <c:tx>
            <c:strRef>
              <c:f>Shannon!$K$38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Shannon!$K$39:$K$150</c:f>
              <c:numCache>
                <c:formatCode>0.00%</c:formatCode>
                <c:ptCount val="112"/>
                <c:pt idx="0">
                  <c:v>9.2558999838652373E-2</c:v>
                </c:pt>
                <c:pt idx="1">
                  <c:v>9.3366721746921885E-2</c:v>
                </c:pt>
                <c:pt idx="2">
                  <c:v>9.422826095009304E-2</c:v>
                </c:pt>
                <c:pt idx="3">
                  <c:v>9.498167908437774E-2</c:v>
                </c:pt>
                <c:pt idx="4">
                  <c:v>9.5788777404967676E-2</c:v>
                </c:pt>
                <c:pt idx="5">
                  <c:v>9.6489009195900241E-2</c:v>
                </c:pt>
                <c:pt idx="6">
                  <c:v>9.7240479253331902E-2</c:v>
                </c:pt>
                <c:pt idx="7">
                  <c:v>9.7890496521981202E-2</c:v>
                </c:pt>
                <c:pt idx="8">
                  <c:v>9.8527796496329298E-2</c:v>
                </c:pt>
                <c:pt idx="9">
                  <c:v>9.9156624918744496E-2</c:v>
                </c:pt>
                <c:pt idx="10">
                  <c:v>9.9849293314252338E-2</c:v>
                </c:pt>
                <c:pt idx="11">
                  <c:v>0.10040001976607354</c:v>
                </c:pt>
                <c:pt idx="12">
                  <c:v>0.10094566127235577</c:v>
                </c:pt>
                <c:pt idx="13">
                  <c:v>0.10141710237463511</c:v>
                </c:pt>
                <c:pt idx="14">
                  <c:v>0.10189047079848719</c:v>
                </c:pt>
                <c:pt idx="15">
                  <c:v>0.10235138879677062</c:v>
                </c:pt>
                <c:pt idx="16">
                  <c:v>0.10274557995261685</c:v>
                </c:pt>
                <c:pt idx="17">
                  <c:v>0.10307155868497257</c:v>
                </c:pt>
                <c:pt idx="18">
                  <c:v>0.10340049307407062</c:v>
                </c:pt>
                <c:pt idx="19">
                  <c:v>0.10370907935116233</c:v>
                </c:pt>
                <c:pt idx="20">
                  <c:v>0.103984901087326</c:v>
                </c:pt>
                <c:pt idx="21">
                  <c:v>0.10422560481555053</c:v>
                </c:pt>
                <c:pt idx="22">
                  <c:v>0.10448134301151449</c:v>
                </c:pt>
                <c:pt idx="23">
                  <c:v>0.10463142768162439</c:v>
                </c:pt>
                <c:pt idx="24">
                  <c:v>0.10477235899470173</c:v>
                </c:pt>
                <c:pt idx="25">
                  <c:v>0.10485268074314838</c:v>
                </c:pt>
                <c:pt idx="26">
                  <c:v>0.10490275337337598</c:v>
                </c:pt>
                <c:pt idx="27">
                  <c:v>0.10491047825834264</c:v>
                </c:pt>
                <c:pt idx="28">
                  <c:v>0.10488574606848892</c:v>
                </c:pt>
                <c:pt idx="29">
                  <c:v>0.10483064925957186</c:v>
                </c:pt>
                <c:pt idx="30">
                  <c:v>0.10472305589740626</c:v>
                </c:pt>
                <c:pt idx="31">
                  <c:v>0.10457499365289065</c:v>
                </c:pt>
                <c:pt idx="32">
                  <c:v>0.10438479794193832</c:v>
                </c:pt>
                <c:pt idx="33">
                  <c:v>0.10415186153975244</c:v>
                </c:pt>
                <c:pt idx="34">
                  <c:v>0.10387552258749773</c:v>
                </c:pt>
                <c:pt idx="35">
                  <c:v>0.10355520259762689</c:v>
                </c:pt>
                <c:pt idx="36">
                  <c:v>0.1032217134579437</c:v>
                </c:pt>
                <c:pt idx="37">
                  <c:v>0.10280908729989979</c:v>
                </c:pt>
                <c:pt idx="38">
                  <c:v>0.1023491993730905</c:v>
                </c:pt>
                <c:pt idx="39">
                  <c:v>0.10184290549499213</c:v>
                </c:pt>
                <c:pt idx="40">
                  <c:v>0.10128967257711514</c:v>
                </c:pt>
                <c:pt idx="41">
                  <c:v>0.10068881056720261</c:v>
                </c:pt>
                <c:pt idx="42">
                  <c:v>0.10003988827882852</c:v>
                </c:pt>
                <c:pt idx="43">
                  <c:v>9.9342275289261234E-2</c:v>
                </c:pt>
                <c:pt idx="44">
                  <c:v>9.8595966160786488E-2</c:v>
                </c:pt>
                <c:pt idx="45">
                  <c:v>9.7802602333002767E-2</c:v>
                </c:pt>
                <c:pt idx="46">
                  <c:v>9.6962168911410365E-2</c:v>
                </c:pt>
                <c:pt idx="47">
                  <c:v>9.6071689018618386E-2</c:v>
                </c:pt>
                <c:pt idx="48">
                  <c:v>9.5130383260608825E-2</c:v>
                </c:pt>
                <c:pt idx="49">
                  <c:v>9.413816600941427E-2</c:v>
                </c:pt>
                <c:pt idx="50">
                  <c:v>9.3094795869908389E-2</c:v>
                </c:pt>
                <c:pt idx="51">
                  <c:v>9.200014061582662E-2</c:v>
                </c:pt>
                <c:pt idx="52">
                  <c:v>9.0854481132157022E-2</c:v>
                </c:pt>
                <c:pt idx="53">
                  <c:v>8.965716628409956E-2</c:v>
                </c:pt>
                <c:pt idx="54">
                  <c:v>8.8409108515143359E-2</c:v>
                </c:pt>
                <c:pt idx="55">
                  <c:v>8.7109887442800626E-2</c:v>
                </c:pt>
                <c:pt idx="56">
                  <c:v>8.5759618930415629E-2</c:v>
                </c:pt>
                <c:pt idx="57">
                  <c:v>8.4359227117575403E-2</c:v>
                </c:pt>
                <c:pt idx="58">
                  <c:v>8.2909166851171084E-2</c:v>
                </c:pt>
                <c:pt idx="59">
                  <c:v>8.1419671067991722E-2</c:v>
                </c:pt>
                <c:pt idx="60">
                  <c:v>7.9870058893691934E-2</c:v>
                </c:pt>
                <c:pt idx="61">
                  <c:v>7.8274205575028025E-2</c:v>
                </c:pt>
                <c:pt idx="62">
                  <c:v>7.6627927159691453E-2</c:v>
                </c:pt>
                <c:pt idx="63">
                  <c:v>7.4942191899373803E-2</c:v>
                </c:pt>
                <c:pt idx="64">
                  <c:v>7.324070667131892E-2</c:v>
                </c:pt>
                <c:pt idx="65">
                  <c:v>7.1463997294431619E-2</c:v>
                </c:pt>
                <c:pt idx="66">
                  <c:v>6.9631306195160003E-2</c:v>
                </c:pt>
                <c:pt idx="67">
                  <c:v>6.777304906848064E-2</c:v>
                </c:pt>
                <c:pt idx="68">
                  <c:v>6.5888265975799831E-2</c:v>
                </c:pt>
                <c:pt idx="69">
                  <c:v>6.3959999535342121E-2</c:v>
                </c:pt>
                <c:pt idx="70">
                  <c:v>6.1965883549248618E-2</c:v>
                </c:pt>
                <c:pt idx="71">
                  <c:v>5.9961594286134144E-2</c:v>
                </c:pt>
                <c:pt idx="72">
                  <c:v>5.7925783775461585E-2</c:v>
                </c:pt>
                <c:pt idx="73">
                  <c:v>5.5858903891468671E-2</c:v>
                </c:pt>
                <c:pt idx="74">
                  <c:v>5.3767082549820239E-2</c:v>
                </c:pt>
                <c:pt idx="75">
                  <c:v>5.1651826824447071E-2</c:v>
                </c:pt>
                <c:pt idx="76">
                  <c:v>4.9464914265798507E-2</c:v>
                </c:pt>
                <c:pt idx="77">
                  <c:v>4.7299110797845066E-2</c:v>
                </c:pt>
                <c:pt idx="78">
                  <c:v>4.5111932639183595E-2</c:v>
                </c:pt>
                <c:pt idx="79">
                  <c:v>4.2918901852539146E-2</c:v>
                </c:pt>
                <c:pt idx="80">
                  <c:v>4.0708532259677299E-2</c:v>
                </c:pt>
                <c:pt idx="81">
                  <c:v>3.8494356893846476E-2</c:v>
                </c:pt>
                <c:pt idx="82">
                  <c:v>3.6277068581532464E-2</c:v>
                </c:pt>
                <c:pt idx="83">
                  <c:v>3.4090852812086687E-2</c:v>
                </c:pt>
                <c:pt idx="84">
                  <c:v>3.1876580046730267E-2</c:v>
                </c:pt>
                <c:pt idx="85">
                  <c:v>2.9679394462135994E-2</c:v>
                </c:pt>
                <c:pt idx="86">
                  <c:v>2.7520899229571027E-2</c:v>
                </c:pt>
                <c:pt idx="87">
                  <c:v>2.5350012215358073E-2</c:v>
                </c:pt>
                <c:pt idx="88">
                  <c:v>2.3199897976298654E-2</c:v>
                </c:pt>
                <c:pt idx="89">
                  <c:v>2.1182585235084657E-2</c:v>
                </c:pt>
                <c:pt idx="90">
                  <c:v>1.9141544035823514E-2</c:v>
                </c:pt>
                <c:pt idx="91">
                  <c:v>1.7151580623404571E-2</c:v>
                </c:pt>
                <c:pt idx="92">
                  <c:v>1.5205214735493798E-2</c:v>
                </c:pt>
                <c:pt idx="93">
                  <c:v>1.3360679720132976E-2</c:v>
                </c:pt>
                <c:pt idx="94">
                  <c:v>1.157945149278548E-2</c:v>
                </c:pt>
                <c:pt idx="95">
                  <c:v>9.7626984726723789E-3</c:v>
                </c:pt>
                <c:pt idx="96">
                  <c:v>8.3015125027993807E-3</c:v>
                </c:pt>
                <c:pt idx="97">
                  <c:v>6.8446792853659949E-3</c:v>
                </c:pt>
                <c:pt idx="98">
                  <c:v>5.5118279492981769E-3</c:v>
                </c:pt>
                <c:pt idx="99">
                  <c:v>4.2827374165402329E-3</c:v>
                </c:pt>
                <c:pt idx="100">
                  <c:v>3.2277787907769944E-3</c:v>
                </c:pt>
                <c:pt idx="101">
                  <c:v>2.3700601968253661E-3</c:v>
                </c:pt>
                <c:pt idx="102">
                  <c:v>1.6456051222922302E-3</c:v>
                </c:pt>
                <c:pt idx="103">
                  <c:v>1.0314038740202181E-3</c:v>
                </c:pt>
                <c:pt idx="104">
                  <c:v>5.9503362306718868E-4</c:v>
                </c:pt>
                <c:pt idx="105">
                  <c:v>3.3388951410558046E-4</c:v>
                </c:pt>
                <c:pt idx="106">
                  <c:v>1.6455548293390891E-4</c:v>
                </c:pt>
                <c:pt idx="107">
                  <c:v>5.8444762063497936E-5</c:v>
                </c:pt>
                <c:pt idx="108">
                  <c:v>5.8190250350129838E-5</c:v>
                </c:pt>
                <c:pt idx="109">
                  <c:v>1.7464971353701761E-6</c:v>
                </c:pt>
                <c:pt idx="110">
                  <c:v>1.7304936543426877E-7</c:v>
                </c:pt>
                <c:pt idx="111">
                  <c:v>1.7304936543426877E-7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1C-489E-8AAF-8DF6CDE9B866}"/>
            </c:ext>
          </c:extLst>
        </c:ser>
        <c:ser>
          <c:idx val="7"/>
          <c:order val="7"/>
          <c:tx>
            <c:strRef>
              <c:f>Shannon!$L$38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Shannon!$L$39:$L$150</c:f>
              <c:numCache>
                <c:formatCode>0.00%</c:formatCode>
                <c:ptCount val="112"/>
                <c:pt idx="0">
                  <c:v>4.0486744022237668E-2</c:v>
                </c:pt>
                <c:pt idx="1">
                  <c:v>4.1702642508599917E-2</c:v>
                </c:pt>
                <c:pt idx="2">
                  <c:v>4.2748621943669421E-2</c:v>
                </c:pt>
                <c:pt idx="3">
                  <c:v>4.3987482591144218E-2</c:v>
                </c:pt>
                <c:pt idx="4">
                  <c:v>4.5067752474347154E-2</c:v>
                </c:pt>
                <c:pt idx="5">
                  <c:v>4.6331313896745753E-2</c:v>
                </c:pt>
                <c:pt idx="6">
                  <c:v>4.7446867027261461E-2</c:v>
                </c:pt>
                <c:pt idx="7">
                  <c:v>4.8733971977916464E-2</c:v>
                </c:pt>
                <c:pt idx="8">
                  <c:v>4.9963747167236665E-2</c:v>
                </c:pt>
                <c:pt idx="9">
                  <c:v>5.1199130732016894E-2</c:v>
                </c:pt>
                <c:pt idx="10">
                  <c:v>5.2389511002432609E-2</c:v>
                </c:pt>
                <c:pt idx="11">
                  <c:v>5.3663933984415171E-2</c:v>
                </c:pt>
                <c:pt idx="12">
                  <c:v>5.4947539501198531E-2</c:v>
                </c:pt>
                <c:pt idx="13">
                  <c:v>5.624963150260448E-2</c:v>
                </c:pt>
                <c:pt idx="14">
                  <c:v>5.7564539628128325E-2</c:v>
                </c:pt>
                <c:pt idx="15">
                  <c:v>5.8900027695457914E-2</c:v>
                </c:pt>
                <c:pt idx="16">
                  <c:v>6.0237367693833921E-2</c:v>
                </c:pt>
                <c:pt idx="17">
                  <c:v>6.1666710021563514E-2</c:v>
                </c:pt>
                <c:pt idx="18">
                  <c:v>6.3048642303824759E-2</c:v>
                </c:pt>
                <c:pt idx="19">
                  <c:v>6.443391865009658E-2</c:v>
                </c:pt>
                <c:pt idx="20">
                  <c:v>6.5832920372080647E-2</c:v>
                </c:pt>
                <c:pt idx="21">
                  <c:v>6.7246485660991243E-2</c:v>
                </c:pt>
                <c:pt idx="22">
                  <c:v>6.8618498248908394E-2</c:v>
                </c:pt>
                <c:pt idx="23">
                  <c:v>7.0096469262543176E-2</c:v>
                </c:pt>
                <c:pt idx="24">
                  <c:v>7.1531705506149415E-2</c:v>
                </c:pt>
                <c:pt idx="25">
                  <c:v>7.3027878275148908E-2</c:v>
                </c:pt>
                <c:pt idx="26">
                  <c:v>7.4506693996797657E-2</c:v>
                </c:pt>
                <c:pt idx="27">
                  <c:v>7.6018150134267173E-2</c:v>
                </c:pt>
                <c:pt idx="28">
                  <c:v>7.7531961845482292E-2</c:v>
                </c:pt>
                <c:pt idx="29">
                  <c:v>7.9044056160348763E-2</c:v>
                </c:pt>
                <c:pt idx="30">
                  <c:v>8.0586607230468163E-2</c:v>
                </c:pt>
                <c:pt idx="31">
                  <c:v>8.2140374453156306E-2</c:v>
                </c:pt>
                <c:pt idx="32">
                  <c:v>8.3705851983236587E-2</c:v>
                </c:pt>
                <c:pt idx="33">
                  <c:v>8.5283004804309129E-2</c:v>
                </c:pt>
                <c:pt idx="34">
                  <c:v>8.6871602082364802E-2</c:v>
                </c:pt>
                <c:pt idx="35">
                  <c:v>8.8471025850434648E-2</c:v>
                </c:pt>
                <c:pt idx="36">
                  <c:v>9.0077156841414305E-2</c:v>
                </c:pt>
                <c:pt idx="37">
                  <c:v>9.1702329135467303E-2</c:v>
                </c:pt>
                <c:pt idx="38">
                  <c:v>9.333280255002975E-2</c:v>
                </c:pt>
                <c:pt idx="39">
                  <c:v>9.4970448538414937E-2</c:v>
                </c:pt>
                <c:pt idx="40">
                  <c:v>9.6615462838360699E-2</c:v>
                </c:pt>
                <c:pt idx="41">
                  <c:v>9.826735075289493E-2</c:v>
                </c:pt>
                <c:pt idx="42">
                  <c:v>9.992514816454183E-2</c:v>
                </c:pt>
                <c:pt idx="43">
                  <c:v>0.10158821859710834</c:v>
                </c:pt>
                <c:pt idx="44">
                  <c:v>0.10325556008614879</c:v>
                </c:pt>
                <c:pt idx="45">
                  <c:v>0.10492795645960322</c:v>
                </c:pt>
                <c:pt idx="46">
                  <c:v>0.10660463890435619</c:v>
                </c:pt>
                <c:pt idx="47">
                  <c:v>0.10828215031075926</c:v>
                </c:pt>
                <c:pt idx="48">
                  <c:v>0.1099591497981202</c:v>
                </c:pt>
                <c:pt idx="49">
                  <c:v>0.11163433452553739</c:v>
                </c:pt>
                <c:pt idx="50">
                  <c:v>0.11330641169105968</c:v>
                </c:pt>
                <c:pt idx="51">
                  <c:v>0.11497373283244988</c:v>
                </c:pt>
                <c:pt idx="52">
                  <c:v>0.11663447071720799</c:v>
                </c:pt>
                <c:pt idx="53">
                  <c:v>0.1182871861211592</c:v>
                </c:pt>
                <c:pt idx="54">
                  <c:v>0.11992962708528217</c:v>
                </c:pt>
                <c:pt idx="55">
                  <c:v>0.12155971266586271</c:v>
                </c:pt>
                <c:pt idx="56">
                  <c:v>0.12317574232154221</c:v>
                </c:pt>
                <c:pt idx="57">
                  <c:v>0.12475544210526572</c:v>
                </c:pt>
                <c:pt idx="58">
                  <c:v>0.12633263452026178</c:v>
                </c:pt>
                <c:pt idx="59">
                  <c:v>0.12784549313868201</c:v>
                </c:pt>
                <c:pt idx="60">
                  <c:v>0.12937286906458784</c:v>
                </c:pt>
                <c:pt idx="61">
                  <c:v>0.13086646212578806</c:v>
                </c:pt>
                <c:pt idx="62">
                  <c:v>0.13232298938140832</c:v>
                </c:pt>
                <c:pt idx="63">
                  <c:v>0.13375396996728534</c:v>
                </c:pt>
                <c:pt idx="64">
                  <c:v>0.13517437257166232</c:v>
                </c:pt>
                <c:pt idx="65">
                  <c:v>0.13651425525960179</c:v>
                </c:pt>
                <c:pt idx="66">
                  <c:v>0.13783328764160932</c:v>
                </c:pt>
                <c:pt idx="67">
                  <c:v>0.13904921472786128</c:v>
                </c:pt>
                <c:pt idx="68">
                  <c:v>0.14030528242369356</c:v>
                </c:pt>
                <c:pt idx="69">
                  <c:v>0.1414316323263953</c:v>
                </c:pt>
                <c:pt idx="70">
                  <c:v>0.14242712370819149</c:v>
                </c:pt>
                <c:pt idx="71">
                  <c:v>0.14341774158531101</c:v>
                </c:pt>
                <c:pt idx="72">
                  <c:v>0.14433673539917161</c:v>
                </c:pt>
                <c:pt idx="73">
                  <c:v>0.14515972841836888</c:v>
                </c:pt>
                <c:pt idx="74">
                  <c:v>0.14589951328336678</c:v>
                </c:pt>
                <c:pt idx="75">
                  <c:v>0.14653738872141353</c:v>
                </c:pt>
                <c:pt idx="76">
                  <c:v>0.14710387529437582</c:v>
                </c:pt>
                <c:pt idx="77">
                  <c:v>0.14753633061660257</c:v>
                </c:pt>
                <c:pt idx="78">
                  <c:v>0.14784013180383071</c:v>
                </c:pt>
                <c:pt idx="79">
                  <c:v>0.14801638798082423</c:v>
                </c:pt>
                <c:pt idx="80">
                  <c:v>0.14802791126445006</c:v>
                </c:pt>
                <c:pt idx="81">
                  <c:v>0.14791387407302806</c:v>
                </c:pt>
                <c:pt idx="82">
                  <c:v>0.14763066078867965</c:v>
                </c:pt>
                <c:pt idx="83">
                  <c:v>0.14714478502913206</c:v>
                </c:pt>
                <c:pt idx="84">
                  <c:v>0.14648872229109325</c:v>
                </c:pt>
                <c:pt idx="85">
                  <c:v>0.14562298242875094</c:v>
                </c:pt>
                <c:pt idx="86">
                  <c:v>0.14451924844297789</c:v>
                </c:pt>
                <c:pt idx="87">
                  <c:v>0.14322929439506796</c:v>
                </c:pt>
                <c:pt idx="88">
                  <c:v>0.14161708482204693</c:v>
                </c:pt>
                <c:pt idx="89">
                  <c:v>0.1397196749314471</c:v>
                </c:pt>
                <c:pt idx="90">
                  <c:v>0.13752243307641007</c:v>
                </c:pt>
                <c:pt idx="91">
                  <c:v>0.13498435983784862</c:v>
                </c:pt>
                <c:pt idx="92">
                  <c:v>0.13201749010645553</c:v>
                </c:pt>
                <c:pt idx="93">
                  <c:v>0.12875858558993655</c:v>
                </c:pt>
                <c:pt idx="94">
                  <c:v>0.12499948747924619</c:v>
                </c:pt>
                <c:pt idx="95">
                  <c:v>0.12072882134020992</c:v>
                </c:pt>
                <c:pt idx="96">
                  <c:v>0.11598963073596499</c:v>
                </c:pt>
                <c:pt idx="97">
                  <c:v>0.11062533624274577</c:v>
                </c:pt>
                <c:pt idx="98">
                  <c:v>0.10465659688885687</c:v>
                </c:pt>
                <c:pt idx="99">
                  <c:v>9.812433447329641E-2</c:v>
                </c:pt>
                <c:pt idx="100">
                  <c:v>9.0858775495864783E-2</c:v>
                </c:pt>
                <c:pt idx="101">
                  <c:v>8.291815028647137E-2</c:v>
                </c:pt>
                <c:pt idx="102">
                  <c:v>7.4357612513763771E-2</c:v>
                </c:pt>
                <c:pt idx="103">
                  <c:v>6.5179794349302753E-2</c:v>
                </c:pt>
                <c:pt idx="104">
                  <c:v>5.5526207102690753E-2</c:v>
                </c:pt>
                <c:pt idx="105">
                  <c:v>4.5559823683007844E-2</c:v>
                </c:pt>
                <c:pt idx="106">
                  <c:v>3.5436233521697766E-2</c:v>
                </c:pt>
                <c:pt idx="107">
                  <c:v>2.5432327085664407E-2</c:v>
                </c:pt>
                <c:pt idx="108">
                  <c:v>1.5176507629009494E-2</c:v>
                </c:pt>
                <c:pt idx="109">
                  <c:v>7.3721403595021053E-3</c:v>
                </c:pt>
                <c:pt idx="110">
                  <c:v>8.0616784722972994E-4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1C-489E-8AAF-8DF6CDE9B866}"/>
            </c:ext>
          </c:extLst>
        </c:ser>
        <c:ser>
          <c:idx val="8"/>
          <c:order val="8"/>
          <c:tx>
            <c:strRef>
              <c:f>Shannon!$M$38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Shannon!$M$39:$M$150</c:f>
              <c:numCache>
                <c:formatCode>0.00%</c:formatCode>
                <c:ptCount val="112"/>
                <c:pt idx="0">
                  <c:v>0.37622538350023443</c:v>
                </c:pt>
                <c:pt idx="1">
                  <c:v>0.36809211697892924</c:v>
                </c:pt>
                <c:pt idx="2">
                  <c:v>0.36001976815528541</c:v>
                </c:pt>
                <c:pt idx="3">
                  <c:v>0.35201728144187833</c:v>
                </c:pt>
                <c:pt idx="4">
                  <c:v>0.34406695397985898</c:v>
                </c:pt>
                <c:pt idx="5">
                  <c:v>0.33620171403038834</c:v>
                </c:pt>
                <c:pt idx="6">
                  <c:v>0.32837898855989139</c:v>
                </c:pt>
                <c:pt idx="7">
                  <c:v>0.3206429244012598</c:v>
                </c:pt>
                <c:pt idx="8">
                  <c:v>0.31299167043528703</c:v>
                </c:pt>
                <c:pt idx="9">
                  <c:v>0.30538565534392426</c:v>
                </c:pt>
                <c:pt idx="10">
                  <c:v>0.29780987542192616</c:v>
                </c:pt>
                <c:pt idx="11">
                  <c:v>0.29024934208412367</c:v>
                </c:pt>
                <c:pt idx="12">
                  <c:v>0.28285841773834358</c:v>
                </c:pt>
                <c:pt idx="13">
                  <c:v>0.27562534215619688</c:v>
                </c:pt>
                <c:pt idx="14">
                  <c:v>0.26837754955900039</c:v>
                </c:pt>
                <c:pt idx="15">
                  <c:v>0.26115958968676389</c:v>
                </c:pt>
                <c:pt idx="16">
                  <c:v>0.25410726582261717</c:v>
                </c:pt>
                <c:pt idx="17">
                  <c:v>0.24708343400032304</c:v>
                </c:pt>
                <c:pt idx="18">
                  <c:v>0.24014897540078403</c:v>
                </c:pt>
                <c:pt idx="19">
                  <c:v>0.23328713386666394</c:v>
                </c:pt>
                <c:pt idx="20">
                  <c:v>0.22650464864894271</c:v>
                </c:pt>
                <c:pt idx="21">
                  <c:v>0.21980394432970043</c:v>
                </c:pt>
                <c:pt idx="22">
                  <c:v>0.21314949670258623</c:v>
                </c:pt>
                <c:pt idx="23">
                  <c:v>0.20662398002758176</c:v>
                </c:pt>
                <c:pt idx="24">
                  <c:v>0.20017149131693604</c:v>
                </c:pt>
                <c:pt idx="25">
                  <c:v>0.1938179168004647</c:v>
                </c:pt>
                <c:pt idx="26">
                  <c:v>0.18754905633717764</c:v>
                </c:pt>
                <c:pt idx="27">
                  <c:v>0.1813732543150598</c:v>
                </c:pt>
                <c:pt idx="28">
                  <c:v>0.17528121119607049</c:v>
                </c:pt>
                <c:pt idx="29">
                  <c:v>0.16928821551129908</c:v>
                </c:pt>
                <c:pt idx="30">
                  <c:v>0.16338138122181178</c:v>
                </c:pt>
                <c:pt idx="31">
                  <c:v>0.15756735654241238</c:v>
                </c:pt>
                <c:pt idx="32">
                  <c:v>0.15184896302244924</c:v>
                </c:pt>
                <c:pt idx="33">
                  <c:v>0.14622780016410292</c:v>
                </c:pt>
                <c:pt idx="34">
                  <c:v>0.1407051076434877</c:v>
                </c:pt>
                <c:pt idx="35">
                  <c:v>0.13528228296674638</c:v>
                </c:pt>
                <c:pt idx="36">
                  <c:v>0.12995754831283765</c:v>
                </c:pt>
                <c:pt idx="37">
                  <c:v>0.12474132949029207</c:v>
                </c:pt>
                <c:pt idx="38">
                  <c:v>0.11962525945562606</c:v>
                </c:pt>
                <c:pt idx="39">
                  <c:v>0.11461361744020104</c:v>
                </c:pt>
                <c:pt idx="40">
                  <c:v>0.10970791410825298</c:v>
                </c:pt>
                <c:pt idx="41">
                  <c:v>0.10490938855004826</c:v>
                </c:pt>
                <c:pt idx="42">
                  <c:v>0.1002197735836963</c:v>
                </c:pt>
                <c:pt idx="43">
                  <c:v>9.5639412367653567E-2</c:v>
                </c:pt>
                <c:pt idx="44">
                  <c:v>9.1170216433668474E-2</c:v>
                </c:pt>
                <c:pt idx="45">
                  <c:v>8.6808809147146476E-2</c:v>
                </c:pt>
                <c:pt idx="46">
                  <c:v>8.255784517119695E-2</c:v>
                </c:pt>
                <c:pt idx="47">
                  <c:v>7.8423160255314248E-2</c:v>
                </c:pt>
                <c:pt idx="48">
                  <c:v>7.4403794435375439E-2</c:v>
                </c:pt>
                <c:pt idx="49">
                  <c:v>7.0499866767786037E-2</c:v>
                </c:pt>
                <c:pt idx="50">
                  <c:v>6.6711778916307057E-2</c:v>
                </c:pt>
                <c:pt idx="51">
                  <c:v>6.3040930502533912E-2</c:v>
                </c:pt>
                <c:pt idx="52">
                  <c:v>5.9485468424365334E-2</c:v>
                </c:pt>
                <c:pt idx="53">
                  <c:v>5.6048221944488386E-2</c:v>
                </c:pt>
                <c:pt idx="54">
                  <c:v>5.2726087669034617E-2</c:v>
                </c:pt>
                <c:pt idx="55">
                  <c:v>4.9522199390324595E-2</c:v>
                </c:pt>
                <c:pt idx="56">
                  <c:v>4.643492582171508E-2</c:v>
                </c:pt>
                <c:pt idx="57">
                  <c:v>4.3478170006805386E-2</c:v>
                </c:pt>
                <c:pt idx="58">
                  <c:v>4.0623704263417292E-2</c:v>
                </c:pt>
                <c:pt idx="59">
                  <c:v>3.788539926773439E-2</c:v>
                </c:pt>
                <c:pt idx="60">
                  <c:v>3.5273010939019238E-2</c:v>
                </c:pt>
                <c:pt idx="61">
                  <c:v>3.2767105215726323E-2</c:v>
                </c:pt>
                <c:pt idx="62">
                  <c:v>3.037374817168394E-2</c:v>
                </c:pt>
                <c:pt idx="63">
                  <c:v>2.8093478378308199E-2</c:v>
                </c:pt>
                <c:pt idx="64">
                  <c:v>2.5900618186074052E-2</c:v>
                </c:pt>
                <c:pt idx="65">
                  <c:v>2.3831744761430601E-2</c:v>
                </c:pt>
                <c:pt idx="66">
                  <c:v>2.1883407214949382E-2</c:v>
                </c:pt>
                <c:pt idx="67">
                  <c:v>2.0036733562171727E-2</c:v>
                </c:pt>
                <c:pt idx="68">
                  <c:v>1.8290280311747207E-2</c:v>
                </c:pt>
                <c:pt idx="69">
                  <c:v>1.6647817288486751E-2</c:v>
                </c:pt>
                <c:pt idx="70">
                  <c:v>1.5104780202764529E-2</c:v>
                </c:pt>
                <c:pt idx="71">
                  <c:v>1.3658397926114254E-2</c:v>
                </c:pt>
                <c:pt idx="72">
                  <c:v>1.2311321389064888E-2</c:v>
                </c:pt>
                <c:pt idx="73">
                  <c:v>1.1048773249667658E-2</c:v>
                </c:pt>
                <c:pt idx="74">
                  <c:v>9.8802189696419965E-3</c:v>
                </c:pt>
                <c:pt idx="75">
                  <c:v>8.7982993632066721E-3</c:v>
                </c:pt>
                <c:pt idx="76">
                  <c:v>7.7930770675593416E-3</c:v>
                </c:pt>
                <c:pt idx="77">
                  <c:v>6.8738457898443565E-3</c:v>
                </c:pt>
                <c:pt idx="78">
                  <c:v>6.0361411990221677E-3</c:v>
                </c:pt>
                <c:pt idx="79">
                  <c:v>5.2649776927495501E-3</c:v>
                </c:pt>
                <c:pt idx="80">
                  <c:v>4.5721777876317317E-3</c:v>
                </c:pt>
                <c:pt idx="81">
                  <c:v>3.9427286445433193E-3</c:v>
                </c:pt>
                <c:pt idx="82">
                  <c:v>3.378930075711347E-3</c:v>
                </c:pt>
                <c:pt idx="83">
                  <c:v>2.8578010476686868E-3</c:v>
                </c:pt>
                <c:pt idx="84">
                  <c:v>2.40510588614418E-3</c:v>
                </c:pt>
                <c:pt idx="85">
                  <c:v>2.0062535458871306E-3</c:v>
                </c:pt>
                <c:pt idx="86">
                  <c:v>1.657782809046264E-3</c:v>
                </c:pt>
                <c:pt idx="87">
                  <c:v>1.3542678277424082E-3</c:v>
                </c:pt>
                <c:pt idx="88">
                  <c:v>1.0914815600709547E-3</c:v>
                </c:pt>
                <c:pt idx="89">
                  <c:v>8.6431446213483109E-4</c:v>
                </c:pt>
                <c:pt idx="90">
                  <c:v>6.7565970380877797E-4</c:v>
                </c:pt>
                <c:pt idx="91">
                  <c:v>5.1871943412252369E-4</c:v>
                </c:pt>
                <c:pt idx="92">
                  <c:v>5.0252019348035913E-4</c:v>
                </c:pt>
                <c:pt idx="93">
                  <c:v>2.8660350755285068E-4</c:v>
                </c:pt>
                <c:pt idx="94">
                  <c:v>2.0492081918655749E-4</c:v>
                </c:pt>
                <c:pt idx="95">
                  <c:v>1.8760647625696805E-4</c:v>
                </c:pt>
                <c:pt idx="96">
                  <c:v>9.4854754535128954E-5</c:v>
                </c:pt>
                <c:pt idx="97">
                  <c:v>9.2677695255548453E-5</c:v>
                </c:pt>
                <c:pt idx="98">
                  <c:v>8.7482292852921438E-5</c:v>
                </c:pt>
                <c:pt idx="99">
                  <c:v>2.1155062340073059E-5</c:v>
                </c:pt>
                <c:pt idx="100">
                  <c:v>2.0804604442737455E-5</c:v>
                </c:pt>
                <c:pt idx="101">
                  <c:v>2.0057945054694083E-5</c:v>
                </c:pt>
                <c:pt idx="102">
                  <c:v>1.8562567408449256E-5</c:v>
                </c:pt>
                <c:pt idx="103">
                  <c:v>1.4758659016677177E-5</c:v>
                </c:pt>
                <c:pt idx="104">
                  <c:v>1.3524138498621423E-8</c:v>
                </c:pt>
                <c:pt idx="105">
                  <c:v>1.3524138498621423E-8</c:v>
                </c:pt>
                <c:pt idx="106">
                  <c:v>1.3524138498621423E-8</c:v>
                </c:pt>
                <c:pt idx="107">
                  <c:v>1.3524138498621423E-8</c:v>
                </c:pt>
                <c:pt idx="108">
                  <c:v>1.3524138498621423E-8</c:v>
                </c:pt>
                <c:pt idx="109">
                  <c:v>1.3524138498621423E-8</c:v>
                </c:pt>
                <c:pt idx="110">
                  <c:v>1.3524138498621423E-8</c:v>
                </c:pt>
                <c:pt idx="111">
                  <c:v>1.3524138498621423E-8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1C-489E-8AAF-8DF6CDE9B866}"/>
            </c:ext>
          </c:extLst>
        </c:ser>
        <c:ser>
          <c:idx val="9"/>
          <c:order val="9"/>
          <c:tx>
            <c:strRef>
              <c:f>Shannon!$N$38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Shannon!$D$39:$D$150</c:f>
              <c:numCache>
                <c:formatCode>0.00%</c:formatCode>
                <c:ptCount val="112"/>
                <c:pt idx="0">
                  <c:v>2.4999998026130014E-3</c:v>
                </c:pt>
                <c:pt idx="1">
                  <c:v>5.0000000001248013E-3</c:v>
                </c:pt>
                <c:pt idx="2">
                  <c:v>7.4999999712030202E-3</c:v>
                </c:pt>
                <c:pt idx="3">
                  <c:v>1.0000007494182252E-2</c:v>
                </c:pt>
                <c:pt idx="4">
                  <c:v>1.249999999859281E-2</c:v>
                </c:pt>
                <c:pt idx="5">
                  <c:v>1.500000000048223E-2</c:v>
                </c:pt>
                <c:pt idx="6">
                  <c:v>1.7499999998136624E-2</c:v>
                </c:pt>
                <c:pt idx="7">
                  <c:v>1.999999999487153E-2</c:v>
                </c:pt>
                <c:pt idx="8">
                  <c:v>2.2500000012317702E-2</c:v>
                </c:pt>
                <c:pt idx="9">
                  <c:v>2.500000000904232E-2</c:v>
                </c:pt>
                <c:pt idx="10">
                  <c:v>2.7500000001261269E-2</c:v>
                </c:pt>
                <c:pt idx="11">
                  <c:v>3.0000000009712105E-2</c:v>
                </c:pt>
                <c:pt idx="12">
                  <c:v>3.2499999991730318E-2</c:v>
                </c:pt>
                <c:pt idx="13">
                  <c:v>3.5000000008004024E-2</c:v>
                </c:pt>
                <c:pt idx="14">
                  <c:v>3.7500000009088943E-2</c:v>
                </c:pt>
                <c:pt idx="15">
                  <c:v>3.9999999999767735E-2</c:v>
                </c:pt>
                <c:pt idx="16">
                  <c:v>4.249999997943564E-2</c:v>
                </c:pt>
                <c:pt idx="17">
                  <c:v>4.5000042493847078E-2</c:v>
                </c:pt>
                <c:pt idx="18">
                  <c:v>4.7500000021946501E-2</c:v>
                </c:pt>
                <c:pt idx="19">
                  <c:v>5.0000047488976018E-2</c:v>
                </c:pt>
                <c:pt idx="20">
                  <c:v>5.2500049986333786E-2</c:v>
                </c:pt>
                <c:pt idx="21">
                  <c:v>5.5000052490297921E-2</c:v>
                </c:pt>
                <c:pt idx="22">
                  <c:v>5.7499999990152956E-2</c:v>
                </c:pt>
                <c:pt idx="23">
                  <c:v>6.000005749870338E-2</c:v>
                </c:pt>
                <c:pt idx="24">
                  <c:v>6.2499999995352808E-2</c:v>
                </c:pt>
                <c:pt idx="25">
                  <c:v>6.5000000003794078E-2</c:v>
                </c:pt>
                <c:pt idx="26">
                  <c:v>6.7499999995030868E-2</c:v>
                </c:pt>
                <c:pt idx="27">
                  <c:v>7.0000067492079321E-2</c:v>
                </c:pt>
                <c:pt idx="28">
                  <c:v>7.2500000008450652E-2</c:v>
                </c:pt>
                <c:pt idx="29">
                  <c:v>7.4999999999913081E-2</c:v>
                </c:pt>
                <c:pt idx="30">
                  <c:v>7.7500000009964889E-2</c:v>
                </c:pt>
                <c:pt idx="31">
                  <c:v>8.0000000004222444E-2</c:v>
                </c:pt>
                <c:pt idx="32">
                  <c:v>8.2500079988782643E-2</c:v>
                </c:pt>
                <c:pt idx="33">
                  <c:v>8.5000082484150724E-2</c:v>
                </c:pt>
                <c:pt idx="34">
                  <c:v>8.7500084978000131E-2</c:v>
                </c:pt>
                <c:pt idx="35">
                  <c:v>8.9999999997701655E-2</c:v>
                </c:pt>
                <c:pt idx="36">
                  <c:v>9.2500089981632838E-2</c:v>
                </c:pt>
                <c:pt idx="37">
                  <c:v>9.4999999984328329E-2</c:v>
                </c:pt>
                <c:pt idx="38">
                  <c:v>9.7499999996554232E-2</c:v>
                </c:pt>
                <c:pt idx="39">
                  <c:v>9.9999999994988847E-2</c:v>
                </c:pt>
                <c:pt idx="40">
                  <c:v>0.10249999999906037</c:v>
                </c:pt>
                <c:pt idx="41">
                  <c:v>0.1050001024855752</c:v>
                </c:pt>
                <c:pt idx="42">
                  <c:v>0.10749999999523366</c:v>
                </c:pt>
                <c:pt idx="43">
                  <c:v>0.11000010748042655</c:v>
                </c:pt>
                <c:pt idx="44">
                  <c:v>0.11249999994949364</c:v>
                </c:pt>
                <c:pt idx="45">
                  <c:v>0.11499999998012705</c:v>
                </c:pt>
                <c:pt idx="46">
                  <c:v>0.11750011496110425</c:v>
                </c:pt>
                <c:pt idx="47">
                  <c:v>0.11999999997912289</c:v>
                </c:pt>
                <c:pt idx="48">
                  <c:v>0.12249999997345144</c:v>
                </c:pt>
                <c:pt idx="49">
                  <c:v>0.12500000006641004</c:v>
                </c:pt>
                <c:pt idx="50">
                  <c:v>0.12750012497692897</c:v>
                </c:pt>
                <c:pt idx="51">
                  <c:v>0.13000000000084688</c:v>
                </c:pt>
                <c:pt idx="52">
                  <c:v>0.13249999995051132</c:v>
                </c:pt>
                <c:pt idx="53">
                  <c:v>0.13499999997632353</c:v>
                </c:pt>
                <c:pt idx="54">
                  <c:v>0.13750013491026339</c:v>
                </c:pt>
                <c:pt idx="55">
                  <c:v>0.13999999995039797</c:v>
                </c:pt>
                <c:pt idx="56">
                  <c:v>0.14250013991996041</c:v>
                </c:pt>
                <c:pt idx="57">
                  <c:v>0.14500014240720346</c:v>
                </c:pt>
                <c:pt idx="58">
                  <c:v>0.14750014489485355</c:v>
                </c:pt>
                <c:pt idx="59">
                  <c:v>0.15000014748809765</c:v>
                </c:pt>
                <c:pt idx="60">
                  <c:v>0.15249999999361846</c:v>
                </c:pt>
                <c:pt idx="61">
                  <c:v>0.1550001524424392</c:v>
                </c:pt>
                <c:pt idx="62">
                  <c:v>0.1575001549913175</c:v>
                </c:pt>
                <c:pt idx="63">
                  <c:v>0.16000015743604512</c:v>
                </c:pt>
                <c:pt idx="64">
                  <c:v>0.16250015990103234</c:v>
                </c:pt>
                <c:pt idx="65">
                  <c:v>0.1650000000015267</c:v>
                </c:pt>
                <c:pt idx="66">
                  <c:v>0.16750016497327344</c:v>
                </c:pt>
                <c:pt idx="67">
                  <c:v>0.17000016749820257</c:v>
                </c:pt>
                <c:pt idx="68">
                  <c:v>0.17249999994389748</c:v>
                </c:pt>
                <c:pt idx="69">
                  <c:v>0.17499999999606891</c:v>
                </c:pt>
                <c:pt idx="70">
                  <c:v>0.1775001749900128</c:v>
                </c:pt>
                <c:pt idx="71">
                  <c:v>0.17999999999699504</c:v>
                </c:pt>
                <c:pt idx="72">
                  <c:v>0.18250017997244045</c:v>
                </c:pt>
                <c:pt idx="73">
                  <c:v>0.18500018243549349</c:v>
                </c:pt>
                <c:pt idx="74">
                  <c:v>0.18749999999005693</c:v>
                </c:pt>
                <c:pt idx="75">
                  <c:v>0.19000018728517545</c:v>
                </c:pt>
                <c:pt idx="76">
                  <c:v>0.19250018990238932</c:v>
                </c:pt>
                <c:pt idx="77">
                  <c:v>0.19500000001512741</c:v>
                </c:pt>
                <c:pt idx="78">
                  <c:v>0.19750000011457441</c:v>
                </c:pt>
                <c:pt idx="79">
                  <c:v>0.20000000006022056</c:v>
                </c:pt>
                <c:pt idx="80">
                  <c:v>0.20250019992641072</c:v>
                </c:pt>
                <c:pt idx="81">
                  <c:v>0.20500020238552313</c:v>
                </c:pt>
                <c:pt idx="82">
                  <c:v>0.20750020496394811</c:v>
                </c:pt>
                <c:pt idx="83">
                  <c:v>0.21000020749012782</c:v>
                </c:pt>
                <c:pt idx="84">
                  <c:v>0.21249999994794283</c:v>
                </c:pt>
                <c:pt idx="85">
                  <c:v>0.21500004628391653</c:v>
                </c:pt>
                <c:pt idx="86">
                  <c:v>0.21750021492162749</c:v>
                </c:pt>
                <c:pt idx="87">
                  <c:v>0.21999999998994302</c:v>
                </c:pt>
                <c:pt idx="88">
                  <c:v>0.22249999998995054</c:v>
                </c:pt>
                <c:pt idx="89">
                  <c:v>0.22500022235103265</c:v>
                </c:pt>
                <c:pt idx="90">
                  <c:v>0.22750022491558919</c:v>
                </c:pt>
                <c:pt idx="91">
                  <c:v>0.23000022733521103</c:v>
                </c:pt>
                <c:pt idx="92">
                  <c:v>0.23250022970452122</c:v>
                </c:pt>
                <c:pt idx="93">
                  <c:v>0.23500000010868446</c:v>
                </c:pt>
                <c:pt idx="94">
                  <c:v>0.23749999964190099</c:v>
                </c:pt>
                <c:pt idx="95">
                  <c:v>0.23999999997317487</c:v>
                </c:pt>
                <c:pt idx="96">
                  <c:v>0.24250023982691662</c:v>
                </c:pt>
                <c:pt idx="97">
                  <c:v>0.24500000010360989</c:v>
                </c:pt>
                <c:pt idx="98">
                  <c:v>0.24750000002160308</c:v>
                </c:pt>
                <c:pt idx="99">
                  <c:v>0.25000024741489846</c:v>
                </c:pt>
                <c:pt idx="100">
                  <c:v>0.25250000015833707</c:v>
                </c:pt>
                <c:pt idx="101">
                  <c:v>0.25500025239265839</c:v>
                </c:pt>
                <c:pt idx="102">
                  <c:v>0.25750000004040152</c:v>
                </c:pt>
                <c:pt idx="103">
                  <c:v>0.25999999980073524</c:v>
                </c:pt>
                <c:pt idx="104">
                  <c:v>0.26249999997061046</c:v>
                </c:pt>
                <c:pt idx="105">
                  <c:v>0.26500000004859753</c:v>
                </c:pt>
                <c:pt idx="106">
                  <c:v>0.26750026492218892</c:v>
                </c:pt>
                <c:pt idx="107">
                  <c:v>0.27000026748956324</c:v>
                </c:pt>
                <c:pt idx="108">
                  <c:v>0.27250000005889119</c:v>
                </c:pt>
                <c:pt idx="109">
                  <c:v>0.27500000009237979</c:v>
                </c:pt>
                <c:pt idx="110">
                  <c:v>0.2774999999251806</c:v>
                </c:pt>
                <c:pt idx="111">
                  <c:v>0.27817692099336044</c:v>
                </c:pt>
              </c:numCache>
            </c:numRef>
          </c:cat>
          <c:val>
            <c:numRef>
              <c:f>Shannon!$N$39:$N$150</c:f>
              <c:numCache>
                <c:formatCode>0.00%</c:formatCode>
                <c:ptCount val="112"/>
                <c:pt idx="0">
                  <c:v>7.987697452373807E-2</c:v>
                </c:pt>
                <c:pt idx="1">
                  <c:v>8.0784176650683492E-2</c:v>
                </c:pt>
                <c:pt idx="2">
                  <c:v>8.1827435832839704E-2</c:v>
                </c:pt>
                <c:pt idx="3">
                  <c:v>8.2718285639148112E-2</c:v>
                </c:pt>
                <c:pt idx="4">
                  <c:v>8.372787007247795E-2</c:v>
                </c:pt>
                <c:pt idx="5">
                  <c:v>8.4575438725046026E-2</c:v>
                </c:pt>
                <c:pt idx="6">
                  <c:v>8.5551933138180769E-2</c:v>
                </c:pt>
                <c:pt idx="7">
                  <c:v>8.635819452996564E-2</c:v>
                </c:pt>
                <c:pt idx="8">
                  <c:v>8.7206870918897894E-2</c:v>
                </c:pt>
                <c:pt idx="9">
                  <c:v>8.8051104763534907E-2</c:v>
                </c:pt>
                <c:pt idx="10">
                  <c:v>8.8913024834106055E-2</c:v>
                </c:pt>
                <c:pt idx="11">
                  <c:v>8.9724506367551971E-2</c:v>
                </c:pt>
                <c:pt idx="12">
                  <c:v>9.050454507462509E-2</c:v>
                </c:pt>
                <c:pt idx="13">
                  <c:v>9.1243012137954702E-2</c:v>
                </c:pt>
                <c:pt idx="14">
                  <c:v>9.1976655545952524E-2</c:v>
                </c:pt>
                <c:pt idx="15">
                  <c:v>9.2697118239333284E-2</c:v>
                </c:pt>
                <c:pt idx="16">
                  <c:v>9.3360209785493004E-2</c:v>
                </c:pt>
                <c:pt idx="17">
                  <c:v>9.404782499406511E-2</c:v>
                </c:pt>
                <c:pt idx="18">
                  <c:v>9.4674573728127556E-2</c:v>
                </c:pt>
                <c:pt idx="19">
                  <c:v>9.5277285636978917E-2</c:v>
                </c:pt>
                <c:pt idx="20">
                  <c:v>9.5852562790979839E-2</c:v>
                </c:pt>
                <c:pt idx="21">
                  <c:v>9.6399569375746424E-2</c:v>
                </c:pt>
                <c:pt idx="22">
                  <c:v>9.6907818474171001E-2</c:v>
                </c:pt>
                <c:pt idx="23">
                  <c:v>9.7401096410523275E-2</c:v>
                </c:pt>
                <c:pt idx="24">
                  <c:v>9.7857296563962567E-2</c:v>
                </c:pt>
                <c:pt idx="25">
                  <c:v>9.8286731678787737E-2</c:v>
                </c:pt>
                <c:pt idx="26">
                  <c:v>9.8679873840890803E-2</c:v>
                </c:pt>
                <c:pt idx="27">
                  <c:v>9.903677353079092E-2</c:v>
                </c:pt>
                <c:pt idx="28">
                  <c:v>9.936706568430724E-2</c:v>
                </c:pt>
                <c:pt idx="29">
                  <c:v>9.9681015246938551E-2</c:v>
                </c:pt>
                <c:pt idx="30">
                  <c:v>9.9940417524358144E-2</c:v>
                </c:pt>
                <c:pt idx="31">
                  <c:v>0.10016466990392343</c:v>
                </c:pt>
                <c:pt idx="32">
                  <c:v>0.10035215630794396</c:v>
                </c:pt>
                <c:pt idx="33">
                  <c:v>0.10050209538919022</c:v>
                </c:pt>
                <c:pt idx="34">
                  <c:v>0.10061361215653465</c:v>
                </c:pt>
                <c:pt idx="35">
                  <c:v>0.10068580077598968</c:v>
                </c:pt>
                <c:pt idx="36">
                  <c:v>0.10077991415518908</c:v>
                </c:pt>
                <c:pt idx="37">
                  <c:v>0.10077274967136478</c:v>
                </c:pt>
                <c:pt idx="38">
                  <c:v>0.10071470738697183</c:v>
                </c:pt>
                <c:pt idx="39">
                  <c:v>0.10061201706407844</c:v>
                </c:pt>
                <c:pt idx="40">
                  <c:v>0.10046477284170932</c:v>
                </c:pt>
                <c:pt idx="41">
                  <c:v>0.1002720796406576</c:v>
                </c:pt>
                <c:pt idx="42">
                  <c:v>0.10003303367477573</c:v>
                </c:pt>
                <c:pt idx="43">
                  <c:v>9.9746633602073892E-2</c:v>
                </c:pt>
                <c:pt idx="44">
                  <c:v>9.9412829701436362E-2</c:v>
                </c:pt>
                <c:pt idx="45">
                  <c:v>9.9034293676004345E-2</c:v>
                </c:pt>
                <c:pt idx="46">
                  <c:v>9.8612233703699995E-2</c:v>
                </c:pt>
                <c:pt idx="47">
                  <c:v>9.8141262395397166E-2</c:v>
                </c:pt>
                <c:pt idx="48">
                  <c:v>9.7618736173891024E-2</c:v>
                </c:pt>
                <c:pt idx="49">
                  <c:v>9.7043688839874201E-2</c:v>
                </c:pt>
                <c:pt idx="50">
                  <c:v>9.6415364551744931E-2</c:v>
                </c:pt>
                <c:pt idx="51">
                  <c:v>9.5732951945058209E-2</c:v>
                </c:pt>
                <c:pt idx="52">
                  <c:v>9.4995621244352874E-2</c:v>
                </c:pt>
                <c:pt idx="53">
                  <c:v>9.4202694228621139E-2</c:v>
                </c:pt>
                <c:pt idx="54">
                  <c:v>9.3353469746150358E-2</c:v>
                </c:pt>
                <c:pt idx="55">
                  <c:v>9.2447429789013297E-2</c:v>
                </c:pt>
                <c:pt idx="56">
                  <c:v>9.1483628445008694E-2</c:v>
                </c:pt>
                <c:pt idx="57">
                  <c:v>9.0463853372501096E-2</c:v>
                </c:pt>
                <c:pt idx="58">
                  <c:v>8.9383912687148293E-2</c:v>
                </c:pt>
                <c:pt idx="59">
                  <c:v>8.8288278243572646E-2</c:v>
                </c:pt>
                <c:pt idx="60">
                  <c:v>8.7075328427500417E-2</c:v>
                </c:pt>
                <c:pt idx="61">
                  <c:v>8.582214320991452E-2</c:v>
                </c:pt>
                <c:pt idx="62">
                  <c:v>8.4522419734280013E-2</c:v>
                </c:pt>
                <c:pt idx="63">
                  <c:v>8.3138398530224839E-2</c:v>
                </c:pt>
                <c:pt idx="64">
                  <c:v>8.1686817011126109E-2</c:v>
                </c:pt>
                <c:pt idx="65">
                  <c:v>8.0205663179186718E-2</c:v>
                </c:pt>
                <c:pt idx="66">
                  <c:v>7.8645086231718772E-2</c:v>
                </c:pt>
                <c:pt idx="67">
                  <c:v>7.7029586969131827E-2</c:v>
                </c:pt>
                <c:pt idx="68">
                  <c:v>7.5389007117911563E-2</c:v>
                </c:pt>
                <c:pt idx="69">
                  <c:v>7.3665134889744716E-2</c:v>
                </c:pt>
                <c:pt idx="70">
                  <c:v>7.1897066835766243E-2</c:v>
                </c:pt>
                <c:pt idx="71">
                  <c:v>7.0059119918247495E-2</c:v>
                </c:pt>
                <c:pt idx="72">
                  <c:v>6.8158654594302773E-2</c:v>
                </c:pt>
                <c:pt idx="73">
                  <c:v>6.6231186549468288E-2</c:v>
                </c:pt>
                <c:pt idx="74">
                  <c:v>6.4240579187276242E-2</c:v>
                </c:pt>
                <c:pt idx="75">
                  <c:v>6.2206996734643805E-2</c:v>
                </c:pt>
                <c:pt idx="76">
                  <c:v>6.0117451304682185E-2</c:v>
                </c:pt>
                <c:pt idx="77">
                  <c:v>5.7977734995104488E-2</c:v>
                </c:pt>
                <c:pt idx="78">
                  <c:v>5.579359074593207E-2</c:v>
                </c:pt>
                <c:pt idx="79">
                  <c:v>5.3573807113080671E-2</c:v>
                </c:pt>
                <c:pt idx="80">
                  <c:v>5.1321324179866096E-2</c:v>
                </c:pt>
                <c:pt idx="81">
                  <c:v>4.9029020268385029E-2</c:v>
                </c:pt>
                <c:pt idx="82">
                  <c:v>4.6705805386124961E-2</c:v>
                </c:pt>
                <c:pt idx="83">
                  <c:v>4.4269305927318293E-2</c:v>
                </c:pt>
                <c:pt idx="84">
                  <c:v>4.1877107236667099E-2</c:v>
                </c:pt>
                <c:pt idx="85">
                  <c:v>3.9459245931660766E-2</c:v>
                </c:pt>
                <c:pt idx="86">
                  <c:v>3.7005374707980092E-2</c:v>
                </c:pt>
                <c:pt idx="87">
                  <c:v>3.4589190638994703E-2</c:v>
                </c:pt>
                <c:pt idx="88">
                  <c:v>3.2112522920366336E-2</c:v>
                </c:pt>
                <c:pt idx="89">
                  <c:v>2.9669810318394926E-2</c:v>
                </c:pt>
                <c:pt idx="90">
                  <c:v>2.7223447259912523E-2</c:v>
                </c:pt>
                <c:pt idx="91">
                  <c:v>2.4793649508463585E-2</c:v>
                </c:pt>
                <c:pt idx="92">
                  <c:v>2.2300811500910272E-2</c:v>
                </c:pt>
                <c:pt idx="93">
                  <c:v>2.0025224981461986E-2</c:v>
                </c:pt>
                <c:pt idx="94">
                  <c:v>1.7710776388368821E-2</c:v>
                </c:pt>
                <c:pt idx="95">
                  <c:v>1.543175209193496E-2</c:v>
                </c:pt>
                <c:pt idx="96">
                  <c:v>1.3295949254595232E-2</c:v>
                </c:pt>
                <c:pt idx="97">
                  <c:v>1.1224814066371314E-2</c:v>
                </c:pt>
                <c:pt idx="98">
                  <c:v>9.2849541043591097E-3</c:v>
                </c:pt>
                <c:pt idx="99">
                  <c:v>7.4928791949949863E-3</c:v>
                </c:pt>
                <c:pt idx="100">
                  <c:v>5.861012542752766E-3</c:v>
                </c:pt>
                <c:pt idx="101">
                  <c:v>4.4226144738910515E-3</c:v>
                </c:pt>
                <c:pt idx="102">
                  <c:v>3.1906519424114827E-3</c:v>
                </c:pt>
                <c:pt idx="103">
                  <c:v>2.1779993067839671E-3</c:v>
                </c:pt>
                <c:pt idx="104">
                  <c:v>1.3599104133361971E-3</c:v>
                </c:pt>
                <c:pt idx="105">
                  <c:v>8.035089301686682E-4</c:v>
                </c:pt>
                <c:pt idx="106">
                  <c:v>4.096967333574218E-4</c:v>
                </c:pt>
                <c:pt idx="107">
                  <c:v>1.7163320091653569E-4</c:v>
                </c:pt>
                <c:pt idx="108">
                  <c:v>1.7025685749555861E-4</c:v>
                </c:pt>
                <c:pt idx="109">
                  <c:v>7.9435629298759059E-6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1C-489E-8AAF-8DF6CDE9B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821512"/>
        <c:axId val="601821184"/>
      </c:areaChart>
      <c:catAx>
        <c:axId val="601821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821184"/>
        <c:crosses val="autoZero"/>
        <c:auto val="1"/>
        <c:lblAlgn val="ctr"/>
        <c:lblOffset val="100"/>
        <c:noMultiLvlLbl val="0"/>
      </c:catAx>
      <c:valAx>
        <c:axId val="601821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821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Evolution de l'allocation selon la stratégie Most Diversified Portfolio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'Maximum Diversified Portfolio'!$D$39</c:f>
              <c:strCache>
                <c:ptCount val="1"/>
                <c:pt idx="0">
                  <c:v>CELG US 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Portfolio'!$D$40:$D$151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4.0389779697125672E-3</c:v>
                </c:pt>
                <c:pt idx="37">
                  <c:v>8.0179227193083961E-3</c:v>
                </c:pt>
                <c:pt idx="38">
                  <c:v>1.1941408662069058E-2</c:v>
                </c:pt>
                <c:pt idx="39">
                  <c:v>1.5821063524331724E-2</c:v>
                </c:pt>
                <c:pt idx="40">
                  <c:v>1.9655931533351646E-2</c:v>
                </c:pt>
                <c:pt idx="41">
                  <c:v>2.3451445014232242E-2</c:v>
                </c:pt>
                <c:pt idx="42">
                  <c:v>2.7198948533739886E-2</c:v>
                </c:pt>
                <c:pt idx="43">
                  <c:v>3.0905081479823088E-2</c:v>
                </c:pt>
                <c:pt idx="44">
                  <c:v>3.4563602831627016E-2</c:v>
                </c:pt>
                <c:pt idx="45">
                  <c:v>3.8185371059965327E-2</c:v>
                </c:pt>
                <c:pt idx="46">
                  <c:v>4.1762479996437736E-2</c:v>
                </c:pt>
                <c:pt idx="47">
                  <c:v>4.529977724119303E-2</c:v>
                </c:pt>
                <c:pt idx="48">
                  <c:v>4.8797616793047102E-2</c:v>
                </c:pt>
                <c:pt idx="49">
                  <c:v>5.2252361676347135E-2</c:v>
                </c:pt>
                <c:pt idx="50">
                  <c:v>5.5668640303153896E-2</c:v>
                </c:pt>
                <c:pt idx="51">
                  <c:v>5.9045214234156582E-2</c:v>
                </c:pt>
                <c:pt idx="52">
                  <c:v>6.2382829824442113E-2</c:v>
                </c:pt>
                <c:pt idx="53">
                  <c:v>6.5683203911215363E-2</c:v>
                </c:pt>
                <c:pt idx="54">
                  <c:v>6.8942487834272093E-2</c:v>
                </c:pt>
                <c:pt idx="55">
                  <c:v>7.2165373535451313E-2</c:v>
                </c:pt>
                <c:pt idx="56">
                  <c:v>7.5352156521788255E-2</c:v>
                </c:pt>
                <c:pt idx="57">
                  <c:v>7.8499337903814886E-2</c:v>
                </c:pt>
                <c:pt idx="58">
                  <c:v>8.1611106103984005E-2</c:v>
                </c:pt>
                <c:pt idx="59">
                  <c:v>8.4686680531677355E-2</c:v>
                </c:pt>
                <c:pt idx="60">
                  <c:v>8.772637536554817E-2</c:v>
                </c:pt>
                <c:pt idx="61">
                  <c:v>9.0730593683299818E-2</c:v>
                </c:pt>
                <c:pt idx="62">
                  <c:v>9.370108072034046E-2</c:v>
                </c:pt>
                <c:pt idx="63">
                  <c:v>9.6637574116117217E-2</c:v>
                </c:pt>
                <c:pt idx="64">
                  <c:v>9.9536473045260324E-2</c:v>
                </c:pt>
                <c:pt idx="65">
                  <c:v>0.10240169532505369</c:v>
                </c:pt>
                <c:pt idx="66">
                  <c:v>0.10523298724554309</c:v>
                </c:pt>
                <c:pt idx="67">
                  <c:v>0.10803424171891304</c:v>
                </c:pt>
                <c:pt idx="68">
                  <c:v>0.11054710372805804</c:v>
                </c:pt>
                <c:pt idx="69">
                  <c:v>0.11426161816501175</c:v>
                </c:pt>
                <c:pt idx="70">
                  <c:v>0.11765332075142003</c:v>
                </c:pt>
                <c:pt idx="71">
                  <c:v>0.12079907916316526</c:v>
                </c:pt>
                <c:pt idx="72">
                  <c:v>0.12319910517349444</c:v>
                </c:pt>
                <c:pt idx="73">
                  <c:v>0.12452146349341305</c:v>
                </c:pt>
                <c:pt idx="74">
                  <c:v>0.12533237210483883</c:v>
                </c:pt>
                <c:pt idx="75">
                  <c:v>0.12562097180794368</c:v>
                </c:pt>
                <c:pt idx="76">
                  <c:v>0.12539323346034958</c:v>
                </c:pt>
                <c:pt idx="77">
                  <c:v>0.12465505527763601</c:v>
                </c:pt>
                <c:pt idx="78">
                  <c:v>0.12341540662853615</c:v>
                </c:pt>
                <c:pt idx="79">
                  <c:v>0.1216810158485281</c:v>
                </c:pt>
                <c:pt idx="80">
                  <c:v>0.11945706027206277</c:v>
                </c:pt>
                <c:pt idx="81">
                  <c:v>0.1167434566010187</c:v>
                </c:pt>
                <c:pt idx="82">
                  <c:v>0.11354058740079462</c:v>
                </c:pt>
                <c:pt idx="83">
                  <c:v>0.1098552847668418</c:v>
                </c:pt>
                <c:pt idx="84">
                  <c:v>0.1056844028821034</c:v>
                </c:pt>
                <c:pt idx="85">
                  <c:v>0.10103159442378853</c:v>
                </c:pt>
                <c:pt idx="86">
                  <c:v>9.5899017835395756E-2</c:v>
                </c:pt>
                <c:pt idx="87">
                  <c:v>9.028678090380568E-2</c:v>
                </c:pt>
                <c:pt idx="88">
                  <c:v>8.4004371920025009E-2</c:v>
                </c:pt>
                <c:pt idx="89">
                  <c:v>7.7680809990351471E-2</c:v>
                </c:pt>
                <c:pt idx="90">
                  <c:v>6.615431344260006E-2</c:v>
                </c:pt>
                <c:pt idx="91">
                  <c:v>5.338107383203327E-2</c:v>
                </c:pt>
                <c:pt idx="92">
                  <c:v>3.997921716324742E-2</c:v>
                </c:pt>
                <c:pt idx="93">
                  <c:v>2.5896235362687606E-2</c:v>
                </c:pt>
                <c:pt idx="94">
                  <c:v>1.1229786903540756E-2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D8-4B7E-87FA-F5CA94917AC4}"/>
            </c:ext>
          </c:extLst>
        </c:ser>
        <c:ser>
          <c:idx val="1"/>
          <c:order val="1"/>
          <c:tx>
            <c:strRef>
              <c:f>'Maximum Diversified Portfolio'!$E$39</c:f>
              <c:strCache>
                <c:ptCount val="1"/>
                <c:pt idx="0">
                  <c:v>CSCO UW Equity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Portfolio'!$E$40:$E$151</c:f>
              <c:numCache>
                <c:formatCode>0.00%</c:formatCode>
                <c:ptCount val="112"/>
                <c:pt idx="0">
                  <c:v>0.1297118837635016</c:v>
                </c:pt>
                <c:pt idx="1">
                  <c:v>0.13245132110162955</c:v>
                </c:pt>
                <c:pt idx="2">
                  <c:v>0.13507949068036382</c:v>
                </c:pt>
                <c:pt idx="3">
                  <c:v>0.13613289679517684</c:v>
                </c:pt>
                <c:pt idx="4">
                  <c:v>0.13692179970713858</c:v>
                </c:pt>
                <c:pt idx="5">
                  <c:v>0.13759934781467878</c:v>
                </c:pt>
                <c:pt idx="6">
                  <c:v>0.13816791187768648</c:v>
                </c:pt>
                <c:pt idx="7">
                  <c:v>0.13862934370013288</c:v>
                </c:pt>
                <c:pt idx="8">
                  <c:v>0.13910952051259728</c:v>
                </c:pt>
                <c:pt idx="9">
                  <c:v>0.13921351636777754</c:v>
                </c:pt>
                <c:pt idx="10">
                  <c:v>0.13936573068353145</c:v>
                </c:pt>
                <c:pt idx="11">
                  <c:v>0.13941823206389709</c:v>
                </c:pt>
                <c:pt idx="12">
                  <c:v>0.13937278663512034</c:v>
                </c:pt>
                <c:pt idx="13">
                  <c:v>0.13923105107300002</c:v>
                </c:pt>
                <c:pt idx="14">
                  <c:v>0.138994603358568</c:v>
                </c:pt>
                <c:pt idx="15">
                  <c:v>0.1387966203493288</c:v>
                </c:pt>
                <c:pt idx="16">
                  <c:v>0.13824449525735541</c:v>
                </c:pt>
                <c:pt idx="17">
                  <c:v>0.13783292412269071</c:v>
                </c:pt>
                <c:pt idx="18">
                  <c:v>0.13722452042856026</c:v>
                </c:pt>
                <c:pt idx="19">
                  <c:v>0.13652383095029882</c:v>
                </c:pt>
                <c:pt idx="20">
                  <c:v>0.13573773721910615</c:v>
                </c:pt>
                <c:pt idx="21">
                  <c:v>0.13486803215663407</c:v>
                </c:pt>
                <c:pt idx="22">
                  <c:v>0.13388638348339588</c:v>
                </c:pt>
                <c:pt idx="23">
                  <c:v>0.13231848414871375</c:v>
                </c:pt>
                <c:pt idx="24">
                  <c:v>0.13031113187922225</c:v>
                </c:pt>
                <c:pt idx="25">
                  <c:v>0.1282523088956703</c:v>
                </c:pt>
                <c:pt idx="26">
                  <c:v>0.12616261562954262</c:v>
                </c:pt>
                <c:pt idx="27">
                  <c:v>0.12404270412996582</c:v>
                </c:pt>
                <c:pt idx="28">
                  <c:v>0.12189662555084305</c:v>
                </c:pt>
                <c:pt idx="29">
                  <c:v>0.11972150670975006</c:v>
                </c:pt>
                <c:pt idx="30">
                  <c:v>0.11749136862982595</c:v>
                </c:pt>
                <c:pt idx="31">
                  <c:v>0.11528293420707139</c:v>
                </c:pt>
                <c:pt idx="32">
                  <c:v>0.11304100298255461</c:v>
                </c:pt>
                <c:pt idx="33">
                  <c:v>0.11073173039602362</c:v>
                </c:pt>
                <c:pt idx="34">
                  <c:v>0.10841765437633458</c:v>
                </c:pt>
                <c:pt idx="35">
                  <c:v>0.10607763016428713</c:v>
                </c:pt>
                <c:pt idx="36">
                  <c:v>0.10340406688641168</c:v>
                </c:pt>
                <c:pt idx="37">
                  <c:v>0.10073012594357991</c:v>
                </c:pt>
                <c:pt idx="38">
                  <c:v>9.8029555931157558E-2</c:v>
                </c:pt>
                <c:pt idx="39">
                  <c:v>9.5310652622927788E-2</c:v>
                </c:pt>
                <c:pt idx="40">
                  <c:v>9.2575155690706304E-2</c:v>
                </c:pt>
                <c:pt idx="41">
                  <c:v>8.9818786978426282E-2</c:v>
                </c:pt>
                <c:pt idx="42">
                  <c:v>8.7053567480251864E-2</c:v>
                </c:pt>
                <c:pt idx="43">
                  <c:v>8.4261483551547167E-2</c:v>
                </c:pt>
                <c:pt idx="44">
                  <c:v>8.1451953982660197E-2</c:v>
                </c:pt>
                <c:pt idx="45">
                  <c:v>7.862580677247745E-2</c:v>
                </c:pt>
                <c:pt idx="46">
                  <c:v>7.578417159106754E-2</c:v>
                </c:pt>
                <c:pt idx="47">
                  <c:v>7.2924058704985348E-2</c:v>
                </c:pt>
                <c:pt idx="48">
                  <c:v>7.004571632287411E-2</c:v>
                </c:pt>
                <c:pt idx="49">
                  <c:v>6.7152836465605423E-2</c:v>
                </c:pt>
                <c:pt idx="50">
                  <c:v>6.4242101357025988E-2</c:v>
                </c:pt>
                <c:pt idx="51">
                  <c:v>6.1314932410985429E-2</c:v>
                </c:pt>
                <c:pt idx="52">
                  <c:v>5.8371599648193315E-2</c:v>
                </c:pt>
                <c:pt idx="53">
                  <c:v>5.5411025108510127E-2</c:v>
                </c:pt>
                <c:pt idx="54">
                  <c:v>5.2436931477185471E-2</c:v>
                </c:pt>
                <c:pt idx="55">
                  <c:v>4.9446005655169677E-2</c:v>
                </c:pt>
                <c:pt idx="56">
                  <c:v>4.6438330933764371E-2</c:v>
                </c:pt>
                <c:pt idx="57">
                  <c:v>4.3417688603204156E-2</c:v>
                </c:pt>
                <c:pt idx="58">
                  <c:v>4.0380806558592448E-2</c:v>
                </c:pt>
                <c:pt idx="59">
                  <c:v>3.7328992898980076E-2</c:v>
                </c:pt>
                <c:pt idx="60">
                  <c:v>3.4262326445062302E-2</c:v>
                </c:pt>
                <c:pt idx="61">
                  <c:v>3.1180973521487989E-2</c:v>
                </c:pt>
                <c:pt idx="62">
                  <c:v>2.8085057087217632E-2</c:v>
                </c:pt>
                <c:pt idx="63">
                  <c:v>2.4973560262048538E-2</c:v>
                </c:pt>
                <c:pt idx="64">
                  <c:v>2.1850393302139663E-2</c:v>
                </c:pt>
                <c:pt idx="65">
                  <c:v>1.8711941848076601E-2</c:v>
                </c:pt>
                <c:pt idx="66">
                  <c:v>1.5559605421741394E-2</c:v>
                </c:pt>
                <c:pt idx="67">
                  <c:v>1.2396936733095536E-2</c:v>
                </c:pt>
                <c:pt idx="68">
                  <c:v>8.6318932741313425E-3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D8-4B7E-87FA-F5CA94917AC4}"/>
            </c:ext>
          </c:extLst>
        </c:ser>
        <c:ser>
          <c:idx val="2"/>
          <c:order val="2"/>
          <c:tx>
            <c:strRef>
              <c:f>'Maximum Diversified Portfolio'!$F$39</c:f>
              <c:strCache>
                <c:ptCount val="1"/>
                <c:pt idx="0">
                  <c:v>GNVC US Equity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Portfolio'!$F$40:$F$151</c:f>
              <c:numCache>
                <c:formatCode>0.00%</c:formatCode>
                <c:ptCount val="112"/>
                <c:pt idx="0">
                  <c:v>5.4085425241521629E-2</c:v>
                </c:pt>
                <c:pt idx="1">
                  <c:v>5.3415680579703292E-2</c:v>
                </c:pt>
                <c:pt idx="2">
                  <c:v>5.2820427845706369E-2</c:v>
                </c:pt>
                <c:pt idx="3">
                  <c:v>5.2222361013565699E-2</c:v>
                </c:pt>
                <c:pt idx="4">
                  <c:v>5.1676383883704276E-2</c:v>
                </c:pt>
                <c:pt idx="5">
                  <c:v>5.1182636759202912E-2</c:v>
                </c:pt>
                <c:pt idx="6">
                  <c:v>5.0739769736459286E-2</c:v>
                </c:pt>
                <c:pt idx="7">
                  <c:v>5.034690761112659E-2</c:v>
                </c:pt>
                <c:pt idx="8">
                  <c:v>5.0008632267438326E-2</c:v>
                </c:pt>
                <c:pt idx="9">
                  <c:v>4.9714400963336916E-2</c:v>
                </c:pt>
                <c:pt idx="10">
                  <c:v>4.9466862371919065E-2</c:v>
                </c:pt>
                <c:pt idx="11">
                  <c:v>4.9265739266733277E-2</c:v>
                </c:pt>
                <c:pt idx="12">
                  <c:v>4.9110546583228859E-2</c:v>
                </c:pt>
                <c:pt idx="13">
                  <c:v>4.9000270438648186E-2</c:v>
                </c:pt>
                <c:pt idx="14">
                  <c:v>4.8934182625714757E-2</c:v>
                </c:pt>
                <c:pt idx="15">
                  <c:v>4.8906586827496976E-2</c:v>
                </c:pt>
                <c:pt idx="16">
                  <c:v>4.8931654750018184E-2</c:v>
                </c:pt>
                <c:pt idx="17">
                  <c:v>4.898949985562593E-2</c:v>
                </c:pt>
                <c:pt idx="18">
                  <c:v>4.9092636020672972E-2</c:v>
                </c:pt>
                <c:pt idx="19">
                  <c:v>4.923703821232385E-2</c:v>
                </c:pt>
                <c:pt idx="20">
                  <c:v>4.9421122878189366E-2</c:v>
                </c:pt>
                <c:pt idx="21">
                  <c:v>4.9643040401395624E-2</c:v>
                </c:pt>
                <c:pt idx="22">
                  <c:v>4.9909465754161671E-2</c:v>
                </c:pt>
                <c:pt idx="23">
                  <c:v>5.0039622892063151E-2</c:v>
                </c:pt>
                <c:pt idx="24">
                  <c:v>5.0105766184005286E-2</c:v>
                </c:pt>
                <c:pt idx="25">
                  <c:v>5.0222451631504336E-2</c:v>
                </c:pt>
                <c:pt idx="26">
                  <c:v>5.0388283657676662E-2</c:v>
                </c:pt>
                <c:pt idx="27">
                  <c:v>5.0602374393136043E-2</c:v>
                </c:pt>
                <c:pt idx="28">
                  <c:v>5.0863374129310399E-2</c:v>
                </c:pt>
                <c:pt idx="29">
                  <c:v>5.1171433569036619E-2</c:v>
                </c:pt>
                <c:pt idx="30">
                  <c:v>5.1522872795187795E-2</c:v>
                </c:pt>
                <c:pt idx="31">
                  <c:v>5.1925319661679861E-2</c:v>
                </c:pt>
                <c:pt idx="32">
                  <c:v>5.2370291984708828E-2</c:v>
                </c:pt>
                <c:pt idx="33">
                  <c:v>5.2858144267762384E-2</c:v>
                </c:pt>
                <c:pt idx="34">
                  <c:v>5.3388476000412875E-2</c:v>
                </c:pt>
                <c:pt idx="35">
                  <c:v>5.3965896678434502E-2</c:v>
                </c:pt>
                <c:pt idx="36">
                  <c:v>5.431493616170905E-2</c:v>
                </c:pt>
                <c:pt idx="37">
                  <c:v>5.4710870219104819E-2</c:v>
                </c:pt>
                <c:pt idx="38">
                  <c:v>5.5144545805147265E-2</c:v>
                </c:pt>
                <c:pt idx="39">
                  <c:v>5.5617357302003061E-2</c:v>
                </c:pt>
                <c:pt idx="40">
                  <c:v>5.6128755689399401E-2</c:v>
                </c:pt>
                <c:pt idx="41">
                  <c:v>5.667870562876156E-2</c:v>
                </c:pt>
                <c:pt idx="42">
                  <c:v>5.7266353781133046E-2</c:v>
                </c:pt>
                <c:pt idx="43">
                  <c:v>5.7890888042653882E-2</c:v>
                </c:pt>
                <c:pt idx="44">
                  <c:v>5.8550960379476477E-2</c:v>
                </c:pt>
                <c:pt idx="45">
                  <c:v>5.9248668867290896E-2</c:v>
                </c:pt>
                <c:pt idx="46">
                  <c:v>5.9981665762030831E-2</c:v>
                </c:pt>
                <c:pt idx="47">
                  <c:v>6.0750424453094976E-2</c:v>
                </c:pt>
                <c:pt idx="48">
                  <c:v>6.155458663421743E-2</c:v>
                </c:pt>
                <c:pt idx="49">
                  <c:v>6.2392744039960139E-2</c:v>
                </c:pt>
                <c:pt idx="50">
                  <c:v>6.3265507045514188E-2</c:v>
                </c:pt>
                <c:pt idx="51">
                  <c:v>6.4172263499134158E-2</c:v>
                </c:pt>
                <c:pt idx="52">
                  <c:v>6.51124724865937E-2</c:v>
                </c:pt>
                <c:pt idx="53">
                  <c:v>6.6086249764612887E-2</c:v>
                </c:pt>
                <c:pt idx="54">
                  <c:v>6.7092102164214948E-2</c:v>
                </c:pt>
                <c:pt idx="55">
                  <c:v>6.8130759080422071E-2</c:v>
                </c:pt>
                <c:pt idx="56">
                  <c:v>6.920193991843715E-2</c:v>
                </c:pt>
                <c:pt idx="57">
                  <c:v>7.0304010704606679E-2</c:v>
                </c:pt>
                <c:pt idx="58">
                  <c:v>7.1437905431310178E-2</c:v>
                </c:pt>
                <c:pt idx="59">
                  <c:v>7.260284673300707E-2</c:v>
                </c:pt>
                <c:pt idx="60">
                  <c:v>7.3798524851612007E-2</c:v>
                </c:pt>
                <c:pt idx="61">
                  <c:v>7.5024604608077916E-2</c:v>
                </c:pt>
                <c:pt idx="62">
                  <c:v>7.6280583677549307E-2</c:v>
                </c:pt>
                <c:pt idx="63">
                  <c:v>7.7566887277658231E-2</c:v>
                </c:pt>
                <c:pt idx="64">
                  <c:v>7.8881710340214267E-2</c:v>
                </c:pt>
                <c:pt idx="65">
                  <c:v>8.0226309488226233E-2</c:v>
                </c:pt>
                <c:pt idx="66">
                  <c:v>8.1599782476361432E-2</c:v>
                </c:pt>
                <c:pt idx="67">
                  <c:v>8.3000893793749947E-2</c:v>
                </c:pt>
                <c:pt idx="68">
                  <c:v>8.4375670988320745E-2</c:v>
                </c:pt>
                <c:pt idx="69">
                  <c:v>8.6003684208890221E-2</c:v>
                </c:pt>
                <c:pt idx="70">
                  <c:v>8.7755510343848028E-2</c:v>
                </c:pt>
                <c:pt idx="71">
                  <c:v>8.9574679788168299E-2</c:v>
                </c:pt>
                <c:pt idx="72">
                  <c:v>9.1289368776891144E-2</c:v>
                </c:pt>
                <c:pt idx="73">
                  <c:v>9.2835865350040472E-2</c:v>
                </c:pt>
                <c:pt idx="74">
                  <c:v>9.4508902097964337E-2</c:v>
                </c:pt>
                <c:pt idx="75">
                  <c:v>9.6304843936574513E-2</c:v>
                </c:pt>
                <c:pt idx="76">
                  <c:v>9.8223998970471169E-2</c:v>
                </c:pt>
                <c:pt idx="77">
                  <c:v>0.10026725729266851</c:v>
                </c:pt>
                <c:pt idx="78">
                  <c:v>0.10243375574485988</c:v>
                </c:pt>
                <c:pt idx="79">
                  <c:v>0.10472161453619698</c:v>
                </c:pt>
                <c:pt idx="80">
                  <c:v>0.10712742534077067</c:v>
                </c:pt>
                <c:pt idx="81">
                  <c:v>0.10965242749881812</c:v>
                </c:pt>
                <c:pt idx="82">
                  <c:v>0.11229592289727036</c:v>
                </c:pt>
                <c:pt idx="83">
                  <c:v>0.11505372652721375</c:v>
                </c:pt>
                <c:pt idx="84">
                  <c:v>0.11792858949581581</c:v>
                </c:pt>
                <c:pt idx="85">
                  <c:v>0.12091884050344583</c:v>
                </c:pt>
                <c:pt idx="86">
                  <c:v>0.12402397440716277</c:v>
                </c:pt>
                <c:pt idx="87">
                  <c:v>0.12724476134793056</c:v>
                </c:pt>
                <c:pt idx="88">
                  <c:v>0.13057515604347181</c:v>
                </c:pt>
                <c:pt idx="89">
                  <c:v>0.13401420445875387</c:v>
                </c:pt>
                <c:pt idx="90">
                  <c:v>0.13778363779774683</c:v>
                </c:pt>
                <c:pt idx="91">
                  <c:v>0.14169307939619105</c:v>
                </c:pt>
                <c:pt idx="92">
                  <c:v>0.1457504094974158</c:v>
                </c:pt>
                <c:pt idx="93">
                  <c:v>0.14996343809159701</c:v>
                </c:pt>
                <c:pt idx="94">
                  <c:v>0.15431195507623949</c:v>
                </c:pt>
                <c:pt idx="95">
                  <c:v>0.15833253281118065</c:v>
                </c:pt>
                <c:pt idx="96">
                  <c:v>0.16105582394028886</c:v>
                </c:pt>
                <c:pt idx="97">
                  <c:v>0.16327804264156809</c:v>
                </c:pt>
                <c:pt idx="98">
                  <c:v>0.16619933649530708</c:v>
                </c:pt>
                <c:pt idx="99">
                  <c:v>0.16997025124220208</c:v>
                </c:pt>
                <c:pt idx="100">
                  <c:v>0.17458497187960934</c:v>
                </c:pt>
                <c:pt idx="101">
                  <c:v>0.18003790443743592</c:v>
                </c:pt>
                <c:pt idx="102">
                  <c:v>0.18632342390587991</c:v>
                </c:pt>
                <c:pt idx="103">
                  <c:v>0.19343584390781068</c:v>
                </c:pt>
                <c:pt idx="104">
                  <c:v>0.20136955228149261</c:v>
                </c:pt>
                <c:pt idx="105">
                  <c:v>0.21011898765405498</c:v>
                </c:pt>
                <c:pt idx="106">
                  <c:v>0.2196789570490352</c:v>
                </c:pt>
                <c:pt idx="107">
                  <c:v>0.17348838762239982</c:v>
                </c:pt>
                <c:pt idx="108">
                  <c:v>0.12044159908443064</c:v>
                </c:pt>
                <c:pt idx="109">
                  <c:v>6.7394810546461861E-2</c:v>
                </c:pt>
                <c:pt idx="110">
                  <c:v>1.4348022008491872E-2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D8-4B7E-87FA-F5CA94917AC4}"/>
            </c:ext>
          </c:extLst>
        </c:ser>
        <c:ser>
          <c:idx val="3"/>
          <c:order val="3"/>
          <c:tx>
            <c:strRef>
              <c:f>'Maximum Diversified Portfolio'!$G$39</c:f>
              <c:strCache>
                <c:ptCount val="1"/>
                <c:pt idx="0">
                  <c:v>NBIX UW Equity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Portfolio'!$G$40:$G$151</c:f>
              <c:numCache>
                <c:formatCode>0.00%</c:formatCode>
                <c:ptCount val="112"/>
                <c:pt idx="0">
                  <c:v>0.1040968519061044</c:v>
                </c:pt>
                <c:pt idx="1">
                  <c:v>0.10548295751484035</c:v>
                </c:pt>
                <c:pt idx="2">
                  <c:v>0.10699820857210234</c:v>
                </c:pt>
                <c:pt idx="3">
                  <c:v>0.10793648911004124</c:v>
                </c:pt>
                <c:pt idx="4">
                  <c:v>0.10889607877714179</c:v>
                </c:pt>
                <c:pt idx="5">
                  <c:v>0.10993394985187703</c:v>
                </c:pt>
                <c:pt idx="6">
                  <c:v>0.11104947492608455</c:v>
                </c:pt>
                <c:pt idx="7">
                  <c:v>0.11224136486818063</c:v>
                </c:pt>
                <c:pt idx="8">
                  <c:v>0.113587222256944</c:v>
                </c:pt>
                <c:pt idx="9">
                  <c:v>0.11485878130559359</c:v>
                </c:pt>
                <c:pt idx="10">
                  <c:v>0.11626804236178125</c:v>
                </c:pt>
                <c:pt idx="11">
                  <c:v>0.11774908734995648</c:v>
                </c:pt>
                <c:pt idx="12">
                  <c:v>0.11929828196245648</c:v>
                </c:pt>
                <c:pt idx="13">
                  <c:v>0.12091629045480197</c:v>
                </c:pt>
                <c:pt idx="14">
                  <c:v>0.12260200055792675</c:v>
                </c:pt>
                <c:pt idx="15">
                  <c:v>0.12437422133857483</c:v>
                </c:pt>
                <c:pt idx="16">
                  <c:v>0.12616854769293251</c:v>
                </c:pt>
                <c:pt idx="17">
                  <c:v>0.12805905070995871</c:v>
                </c:pt>
                <c:pt idx="18">
                  <c:v>0.13000003543239522</c:v>
                </c:pt>
                <c:pt idx="19">
                  <c:v>0.13200101104694903</c:v>
                </c:pt>
                <c:pt idx="20">
                  <c:v>0.13406389662260423</c:v>
                </c:pt>
                <c:pt idx="21">
                  <c:v>0.13618810700515105</c:v>
                </c:pt>
                <c:pt idx="22">
                  <c:v>0.1383614083684955</c:v>
                </c:pt>
                <c:pt idx="23">
                  <c:v>0.14014137596980802</c:v>
                </c:pt>
                <c:pt idx="24">
                  <c:v>0.14169188144336095</c:v>
                </c:pt>
                <c:pt idx="25">
                  <c:v>0.14333113326036723</c:v>
                </c:pt>
                <c:pt idx="26">
                  <c:v>0.14506228097820853</c:v>
                </c:pt>
                <c:pt idx="27">
                  <c:v>0.14688176877974804</c:v>
                </c:pt>
                <c:pt idx="28">
                  <c:v>0.14878877484084274</c:v>
                </c:pt>
                <c:pt idx="29">
                  <c:v>0.15078339410867994</c:v>
                </c:pt>
                <c:pt idx="30">
                  <c:v>0.15285509816149884</c:v>
                </c:pt>
                <c:pt idx="31">
                  <c:v>0.15502903399000714</c:v>
                </c:pt>
                <c:pt idx="32">
                  <c:v>0.15727738574406819</c:v>
                </c:pt>
                <c:pt idx="33">
                  <c:v>0.15960676311930994</c:v>
                </c:pt>
                <c:pt idx="34">
                  <c:v>0.16201699861490385</c:v>
                </c:pt>
                <c:pt idx="35">
                  <c:v>0.1645093171757423</c:v>
                </c:pt>
                <c:pt idx="36">
                  <c:v>0.16610660049187612</c:v>
                </c:pt>
                <c:pt idx="37">
                  <c:v>0.16779705392148761</c:v>
                </c:pt>
                <c:pt idx="38">
                  <c:v>0.16956163525142093</c:v>
                </c:pt>
                <c:pt idx="39">
                  <c:v>0.17140475139770128</c:v>
                </c:pt>
                <c:pt idx="40">
                  <c:v>0.17332484835958156</c:v>
                </c:pt>
                <c:pt idx="41">
                  <c:v>0.17532364830784375</c:v>
                </c:pt>
                <c:pt idx="42">
                  <c:v>0.17739553726327523</c:v>
                </c:pt>
                <c:pt idx="43">
                  <c:v>0.17954202527120716</c:v>
                </c:pt>
                <c:pt idx="44">
                  <c:v>0.18175845854502459</c:v>
                </c:pt>
                <c:pt idx="45">
                  <c:v>0.18405104323652333</c:v>
                </c:pt>
                <c:pt idx="46">
                  <c:v>0.18641332658079454</c:v>
                </c:pt>
                <c:pt idx="47">
                  <c:v>0.1888473402764056</c:v>
                </c:pt>
                <c:pt idx="48">
                  <c:v>0.19135239085539885</c:v>
                </c:pt>
                <c:pt idx="49">
                  <c:v>0.19392461054733723</c:v>
                </c:pt>
                <c:pt idx="50">
                  <c:v>0.1965662655838683</c:v>
                </c:pt>
                <c:pt idx="51">
                  <c:v>0.19927569351432864</c:v>
                </c:pt>
                <c:pt idx="52">
                  <c:v>0.20205201794098782</c:v>
                </c:pt>
                <c:pt idx="53">
                  <c:v>0.20489563288227863</c:v>
                </c:pt>
                <c:pt idx="54">
                  <c:v>0.20780254138470627</c:v>
                </c:pt>
                <c:pt idx="55">
                  <c:v>0.21077529774029005</c:v>
                </c:pt>
                <c:pt idx="56">
                  <c:v>0.21381331710680587</c:v>
                </c:pt>
                <c:pt idx="57">
                  <c:v>0.21691226973497976</c:v>
                </c:pt>
                <c:pt idx="58">
                  <c:v>0.22007511739355184</c:v>
                </c:pt>
                <c:pt idx="59">
                  <c:v>0.2232999042090392</c:v>
                </c:pt>
                <c:pt idx="60">
                  <c:v>0.22658603552698273</c:v>
                </c:pt>
                <c:pt idx="61">
                  <c:v>0.22993284350400928</c:v>
                </c:pt>
                <c:pt idx="62">
                  <c:v>0.23333948884157313</c:v>
                </c:pt>
                <c:pt idx="63">
                  <c:v>0.23680696628013836</c:v>
                </c:pt>
                <c:pt idx="64">
                  <c:v>0.24033050479757148</c:v>
                </c:pt>
                <c:pt idx="65">
                  <c:v>0.24391367533968542</c:v>
                </c:pt>
                <c:pt idx="66">
                  <c:v>0.24755437950435574</c:v>
                </c:pt>
                <c:pt idx="67">
                  <c:v>0.25125045595419238</c:v>
                </c:pt>
                <c:pt idx="68">
                  <c:v>0.25493454593412707</c:v>
                </c:pt>
                <c:pt idx="69">
                  <c:v>0.26014863222762613</c:v>
                </c:pt>
                <c:pt idx="70">
                  <c:v>0.26608807582455329</c:v>
                </c:pt>
                <c:pt idx="71">
                  <c:v>0.27212259273690442</c:v>
                </c:pt>
                <c:pt idx="72">
                  <c:v>0.27825421058585986</c:v>
                </c:pt>
                <c:pt idx="73">
                  <c:v>0.28456906013857464</c:v>
                </c:pt>
                <c:pt idx="74">
                  <c:v>0.29105901790887845</c:v>
                </c:pt>
                <c:pt idx="75">
                  <c:v>0.29774034947946248</c:v>
                </c:pt>
                <c:pt idx="76">
                  <c:v>0.30460778190818605</c:v>
                </c:pt>
                <c:pt idx="77">
                  <c:v>0.311658416963072</c:v>
                </c:pt>
                <c:pt idx="78">
                  <c:v>0.3188887032547435</c:v>
                </c:pt>
                <c:pt idx="79">
                  <c:v>0.32629967381747754</c:v>
                </c:pt>
                <c:pt idx="80">
                  <c:v>0.33388101611190479</c:v>
                </c:pt>
                <c:pt idx="81">
                  <c:v>0.34164122533650476</c:v>
                </c:pt>
                <c:pt idx="82">
                  <c:v>0.34958032268253048</c:v>
                </c:pt>
                <c:pt idx="83">
                  <c:v>0.35768776231601351</c:v>
                </c:pt>
                <c:pt idx="84">
                  <c:v>0.36597288387205085</c:v>
                </c:pt>
                <c:pt idx="85">
                  <c:v>0.37443165832170783</c:v>
                </c:pt>
                <c:pt idx="86">
                  <c:v>0.38306329604357714</c:v>
                </c:pt>
                <c:pt idx="87">
                  <c:v>0.39187045051102026</c:v>
                </c:pt>
                <c:pt idx="88">
                  <c:v>0.40069095449008668</c:v>
                </c:pt>
                <c:pt idx="89">
                  <c:v>0.40997500560721761</c:v>
                </c:pt>
                <c:pt idx="90">
                  <c:v>0.41972252897157863</c:v>
                </c:pt>
                <c:pt idx="91">
                  <c:v>0.42971268045020578</c:v>
                </c:pt>
                <c:pt idx="92">
                  <c:v>0.43992735128319327</c:v>
                </c:pt>
                <c:pt idx="93">
                  <c:v>0.45036773655394541</c:v>
                </c:pt>
                <c:pt idx="94">
                  <c:v>0.46101918323585434</c:v>
                </c:pt>
                <c:pt idx="95">
                  <c:v>0.47032604091743668</c:v>
                </c:pt>
                <c:pt idx="96">
                  <c:v>0.47532131590833598</c:v>
                </c:pt>
                <c:pt idx="97">
                  <c:v>0.50329069402932669</c:v>
                </c:pt>
                <c:pt idx="98">
                  <c:v>0.53488304570045453</c:v>
                </c:pt>
                <c:pt idx="99">
                  <c:v>0.56614970717335888</c:v>
                </c:pt>
                <c:pt idx="100">
                  <c:v>0.59709291140405518</c:v>
                </c:pt>
                <c:pt idx="101">
                  <c:v>0.62771479651193485</c:v>
                </c:pt>
                <c:pt idx="102">
                  <c:v>0.65801752676975056</c:v>
                </c:pt>
                <c:pt idx="103">
                  <c:v>0.68800327839235731</c:v>
                </c:pt>
                <c:pt idx="104">
                  <c:v>0.71767420270908477</c:v>
                </c:pt>
                <c:pt idx="105">
                  <c:v>0.74703243158018717</c:v>
                </c:pt>
                <c:pt idx="106">
                  <c:v>0.7760799564947839</c:v>
                </c:pt>
                <c:pt idx="107">
                  <c:v>0.82651161237760007</c:v>
                </c:pt>
                <c:pt idx="108">
                  <c:v>0.87955840091556936</c:v>
                </c:pt>
                <c:pt idx="109">
                  <c:v>0.9326051894535381</c:v>
                </c:pt>
                <c:pt idx="110">
                  <c:v>0.98565197799150805</c:v>
                </c:pt>
                <c:pt idx="1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D8-4B7E-87FA-F5CA94917AC4}"/>
            </c:ext>
          </c:extLst>
        </c:ser>
        <c:ser>
          <c:idx val="4"/>
          <c:order val="4"/>
          <c:tx>
            <c:strRef>
              <c:f>'Maximum Diversified Portfolio'!$H$39</c:f>
              <c:strCache>
                <c:ptCount val="1"/>
                <c:pt idx="0">
                  <c:v>MBFI US Equity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Portfolio'!$H$40:$H$151</c:f>
              <c:numCache>
                <c:formatCode>0.00%</c:formatCode>
                <c:ptCount val="112"/>
                <c:pt idx="0">
                  <c:v>4.7559833703693967E-2</c:v>
                </c:pt>
                <c:pt idx="1">
                  <c:v>4.7325253939737938E-2</c:v>
                </c:pt>
                <c:pt idx="2">
                  <c:v>4.7181870715531815E-2</c:v>
                </c:pt>
                <c:pt idx="3">
                  <c:v>4.7212305874230878E-2</c:v>
                </c:pt>
                <c:pt idx="4">
                  <c:v>4.7330223357194598E-2</c:v>
                </c:pt>
                <c:pt idx="5">
                  <c:v>4.7532993526906549E-2</c:v>
                </c:pt>
                <c:pt idx="6">
                  <c:v>4.7819527480525377E-2</c:v>
                </c:pt>
                <c:pt idx="7">
                  <c:v>4.8188418617196624E-2</c:v>
                </c:pt>
                <c:pt idx="8">
                  <c:v>4.8815900699894471E-2</c:v>
                </c:pt>
                <c:pt idx="9">
                  <c:v>4.9163161090898619E-2</c:v>
                </c:pt>
                <c:pt idx="10">
                  <c:v>4.9769851348801603E-2</c:v>
                </c:pt>
                <c:pt idx="11">
                  <c:v>5.0453517374577823E-2</c:v>
                </c:pt>
                <c:pt idx="12">
                  <c:v>5.1211745496221824E-2</c:v>
                </c:pt>
                <c:pt idx="13">
                  <c:v>5.2044080058911729E-2</c:v>
                </c:pt>
                <c:pt idx="14">
                  <c:v>5.2949305525664653E-2</c:v>
                </c:pt>
                <c:pt idx="15">
                  <c:v>5.4055378940108548E-2</c:v>
                </c:pt>
                <c:pt idx="16">
                  <c:v>5.4971511882984249E-2</c:v>
                </c:pt>
                <c:pt idx="17">
                  <c:v>5.6181132115130566E-2</c:v>
                </c:pt>
                <c:pt idx="18">
                  <c:v>5.7354621461021507E-2</c:v>
                </c:pt>
                <c:pt idx="19">
                  <c:v>5.8589321268811313E-2</c:v>
                </c:pt>
                <c:pt idx="20">
                  <c:v>5.9891129790184794E-2</c:v>
                </c:pt>
                <c:pt idx="21">
                  <c:v>6.1257466225422795E-2</c:v>
                </c:pt>
                <c:pt idx="22">
                  <c:v>6.2654452655801787E-2</c:v>
                </c:pt>
                <c:pt idx="23">
                  <c:v>6.3254790085668755E-2</c:v>
                </c:pt>
                <c:pt idx="24">
                  <c:v>6.3342632577927063E-2</c:v>
                </c:pt>
                <c:pt idx="25">
                  <c:v>6.3541646767968529E-2</c:v>
                </c:pt>
                <c:pt idx="26">
                  <c:v>6.3873980397900904E-2</c:v>
                </c:pt>
                <c:pt idx="27">
                  <c:v>6.4335196252097909E-2</c:v>
                </c:pt>
                <c:pt idx="28">
                  <c:v>6.4924390930768128E-2</c:v>
                </c:pt>
                <c:pt idx="29">
                  <c:v>6.5642934713579862E-2</c:v>
                </c:pt>
                <c:pt idx="30">
                  <c:v>6.6447853851927821E-2</c:v>
                </c:pt>
                <c:pt idx="31">
                  <c:v>6.744962945189982E-2</c:v>
                </c:pt>
                <c:pt idx="32">
                  <c:v>6.8548982685400786E-2</c:v>
                </c:pt>
                <c:pt idx="33">
                  <c:v>6.9736397705179809E-2</c:v>
                </c:pt>
                <c:pt idx="34">
                  <c:v>7.1057997213999524E-2</c:v>
                </c:pt>
                <c:pt idx="35">
                  <c:v>7.2504864285124732E-2</c:v>
                </c:pt>
                <c:pt idx="36">
                  <c:v>7.3428056348214713E-2</c:v>
                </c:pt>
                <c:pt idx="37">
                  <c:v>7.4486876091921742E-2</c:v>
                </c:pt>
                <c:pt idx="38">
                  <c:v>7.5639153532012435E-2</c:v>
                </c:pt>
                <c:pt idx="39">
                  <c:v>7.6897207609234339E-2</c:v>
                </c:pt>
                <c:pt idx="40">
                  <c:v>7.8260630453581809E-2</c:v>
                </c:pt>
                <c:pt idx="41">
                  <c:v>7.9722593576586884E-2</c:v>
                </c:pt>
                <c:pt idx="42">
                  <c:v>8.1298942967083565E-2</c:v>
                </c:pt>
                <c:pt idx="43">
                  <c:v>8.2965011601174171E-2</c:v>
                </c:pt>
                <c:pt idx="44">
                  <c:v>8.4721680220575732E-2</c:v>
                </c:pt>
                <c:pt idx="45">
                  <c:v>8.6584926532855655E-2</c:v>
                </c:pt>
                <c:pt idx="46">
                  <c:v>8.8542493473234132E-2</c:v>
                </c:pt>
                <c:pt idx="47">
                  <c:v>9.0595842980919938E-2</c:v>
                </c:pt>
                <c:pt idx="48">
                  <c:v>9.2744006311895694E-2</c:v>
                </c:pt>
                <c:pt idx="49">
                  <c:v>9.4983332025556533E-2</c:v>
                </c:pt>
                <c:pt idx="50">
                  <c:v>9.7315465758992067E-2</c:v>
                </c:pt>
                <c:pt idx="51">
                  <c:v>9.9738458227732127E-2</c:v>
                </c:pt>
                <c:pt idx="52">
                  <c:v>0.10225130347221512</c:v>
                </c:pt>
                <c:pt idx="53">
                  <c:v>0.10485414331366473</c:v>
                </c:pt>
                <c:pt idx="54">
                  <c:v>0.10754276883672115</c:v>
                </c:pt>
                <c:pt idx="55">
                  <c:v>0.11031943906840001</c:v>
                </c:pt>
                <c:pt idx="56">
                  <c:v>0.11318333476523124</c:v>
                </c:pt>
                <c:pt idx="57">
                  <c:v>0.11613003149212343</c:v>
                </c:pt>
                <c:pt idx="58">
                  <c:v>0.11916197564849347</c:v>
                </c:pt>
                <c:pt idx="59">
                  <c:v>0.12227717287928078</c:v>
                </c:pt>
                <c:pt idx="60">
                  <c:v>0.12547474320731652</c:v>
                </c:pt>
                <c:pt idx="61">
                  <c:v>0.12875380850096152</c:v>
                </c:pt>
                <c:pt idx="62">
                  <c:v>0.13211323686843826</c:v>
                </c:pt>
                <c:pt idx="63">
                  <c:v>0.13555389404886575</c:v>
                </c:pt>
                <c:pt idx="64">
                  <c:v>0.13907084011605378</c:v>
                </c:pt>
                <c:pt idx="65">
                  <c:v>0.14266738941951576</c:v>
                </c:pt>
                <c:pt idx="66">
                  <c:v>0.14634118558193168</c:v>
                </c:pt>
                <c:pt idx="67">
                  <c:v>0.15009159469604344</c:v>
                </c:pt>
                <c:pt idx="68">
                  <c:v>0.15348715141672226</c:v>
                </c:pt>
                <c:pt idx="69">
                  <c:v>0.15698798409688985</c:v>
                </c:pt>
                <c:pt idx="70">
                  <c:v>0.15968372127370073</c:v>
                </c:pt>
                <c:pt idx="71">
                  <c:v>0.16248944999170079</c:v>
                </c:pt>
                <c:pt idx="72">
                  <c:v>0.16041770833290961</c:v>
                </c:pt>
                <c:pt idx="73">
                  <c:v>0.15139489290374156</c:v>
                </c:pt>
                <c:pt idx="74">
                  <c:v>0.14234048238161648</c:v>
                </c:pt>
                <c:pt idx="75">
                  <c:v>0.13323720682423593</c:v>
                </c:pt>
                <c:pt idx="76">
                  <c:v>0.12408946308641754</c:v>
                </c:pt>
                <c:pt idx="77">
                  <c:v>0.11489803594706426</c:v>
                </c:pt>
                <c:pt idx="78">
                  <c:v>0.10566470339818644</c:v>
                </c:pt>
                <c:pt idx="79">
                  <c:v>9.6387547224942596E-2</c:v>
                </c:pt>
                <c:pt idx="80">
                  <c:v>8.707865088836779E-2</c:v>
                </c:pt>
                <c:pt idx="81">
                  <c:v>7.7726844837793782E-2</c:v>
                </c:pt>
                <c:pt idx="82">
                  <c:v>6.8331534835761765E-2</c:v>
                </c:pt>
                <c:pt idx="83">
                  <c:v>5.8904464347688118E-2</c:v>
                </c:pt>
                <c:pt idx="84">
                  <c:v>4.9433959587321462E-2</c:v>
                </c:pt>
                <c:pt idx="85">
                  <c:v>3.992389300434767E-2</c:v>
                </c:pt>
                <c:pt idx="86">
                  <c:v>3.0374326675862918E-2</c:v>
                </c:pt>
                <c:pt idx="87">
                  <c:v>2.0781561678421014E-2</c:v>
                </c:pt>
                <c:pt idx="88">
                  <c:v>1.15692573381326E-2</c:v>
                </c:pt>
                <c:pt idx="89">
                  <c:v>1.5027438151268382E-3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D8-4B7E-87FA-F5CA94917AC4}"/>
            </c:ext>
          </c:extLst>
        </c:ser>
        <c:ser>
          <c:idx val="5"/>
          <c:order val="5"/>
          <c:tx>
            <c:strRef>
              <c:f>'Maximum Diversified Portfolio'!$I$39</c:f>
              <c:strCache>
                <c:ptCount val="1"/>
                <c:pt idx="0">
                  <c:v>BANR UW Equity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Portfolio'!$I$40:$I$151</c:f>
              <c:numCache>
                <c:formatCode>0.00%</c:formatCode>
                <c:ptCount val="112"/>
                <c:pt idx="0">
                  <c:v>0.19825513432117614</c:v>
                </c:pt>
                <c:pt idx="1">
                  <c:v>0.19308486562713029</c:v>
                </c:pt>
                <c:pt idx="2">
                  <c:v>0.18815313751560037</c:v>
                </c:pt>
                <c:pt idx="3">
                  <c:v>0.18331431368161463</c:v>
                </c:pt>
                <c:pt idx="4">
                  <c:v>0.17864496837337865</c:v>
                </c:pt>
                <c:pt idx="5">
                  <c:v>0.17413896022821462</c:v>
                </c:pt>
                <c:pt idx="6">
                  <c:v>0.16978979878022879</c:v>
                </c:pt>
                <c:pt idx="7">
                  <c:v>0.16559480967110748</c:v>
                </c:pt>
                <c:pt idx="8">
                  <c:v>0.16175701109629795</c:v>
                </c:pt>
                <c:pt idx="9">
                  <c:v>0.1576736723826157</c:v>
                </c:pt>
                <c:pt idx="10">
                  <c:v>0.15393220851202982</c:v>
                </c:pt>
                <c:pt idx="11">
                  <c:v>0.15033288543135342</c:v>
                </c:pt>
                <c:pt idx="12">
                  <c:v>0.14687876886274093</c:v>
                </c:pt>
                <c:pt idx="13">
                  <c:v>0.14356319192583011</c:v>
                </c:pt>
                <c:pt idx="14">
                  <c:v>0.14038387699348903</c:v>
                </c:pt>
                <c:pt idx="15">
                  <c:v>0.13740398737482809</c:v>
                </c:pt>
                <c:pt idx="16">
                  <c:v>0.13443095338585212</c:v>
                </c:pt>
                <c:pt idx="17">
                  <c:v>0.13168975696996374</c:v>
                </c:pt>
                <c:pt idx="18">
                  <c:v>0.12903356701745361</c:v>
                </c:pt>
                <c:pt idx="19">
                  <c:v>0.12650098280716557</c:v>
                </c:pt>
                <c:pt idx="20">
                  <c:v>0.12409467974013703</c:v>
                </c:pt>
                <c:pt idx="21">
                  <c:v>0.12181229142480177</c:v>
                </c:pt>
                <c:pt idx="22">
                  <c:v>0.11963675571609481</c:v>
                </c:pt>
                <c:pt idx="23">
                  <c:v>0.11729143559072679</c:v>
                </c:pt>
                <c:pt idx="24">
                  <c:v>0.1148688846736995</c:v>
                </c:pt>
                <c:pt idx="25">
                  <c:v>0.11257331921972188</c:v>
                </c:pt>
                <c:pt idx="26">
                  <c:v>0.11041304002523183</c:v>
                </c:pt>
                <c:pt idx="27">
                  <c:v>0.10838973575268486</c:v>
                </c:pt>
                <c:pt idx="28">
                  <c:v>0.10648511012493668</c:v>
                </c:pt>
                <c:pt idx="29">
                  <c:v>0.10472283181667214</c:v>
                </c:pt>
                <c:pt idx="30">
                  <c:v>0.10307322075824457</c:v>
                </c:pt>
                <c:pt idx="31">
                  <c:v>0.10157571267511194</c:v>
                </c:pt>
                <c:pt idx="32">
                  <c:v>0.10018897323177964</c:v>
                </c:pt>
                <c:pt idx="33">
                  <c:v>9.8922230816129719E-2</c:v>
                </c:pt>
                <c:pt idx="34">
                  <c:v>9.777901005235462E-2</c:v>
                </c:pt>
                <c:pt idx="35">
                  <c:v>9.6747223243980371E-2</c:v>
                </c:pt>
                <c:pt idx="36">
                  <c:v>9.616818769833585E-2</c:v>
                </c:pt>
                <c:pt idx="37">
                  <c:v>9.5681620362409917E-2</c:v>
                </c:pt>
                <c:pt idx="38">
                  <c:v>9.5289699041013615E-2</c:v>
                </c:pt>
                <c:pt idx="39">
                  <c:v>9.4993947872649906E-2</c:v>
                </c:pt>
                <c:pt idx="40">
                  <c:v>9.4793070822497827E-2</c:v>
                </c:pt>
                <c:pt idx="41">
                  <c:v>9.469191962500724E-2</c:v>
                </c:pt>
                <c:pt idx="42">
                  <c:v>9.4677979336481727E-2</c:v>
                </c:pt>
                <c:pt idx="43">
                  <c:v>9.475665884170735E-2</c:v>
                </c:pt>
                <c:pt idx="44">
                  <c:v>9.4924722329969194E-2</c:v>
                </c:pt>
                <c:pt idx="45">
                  <c:v>9.5184046118123561E-2</c:v>
                </c:pt>
                <c:pt idx="46">
                  <c:v>9.5531703036184953E-2</c:v>
                </c:pt>
                <c:pt idx="47">
                  <c:v>9.5967097015255035E-2</c:v>
                </c:pt>
                <c:pt idx="48">
                  <c:v>9.6489327484733489E-2</c:v>
                </c:pt>
                <c:pt idx="49">
                  <c:v>9.7096772896131847E-2</c:v>
                </c:pt>
                <c:pt idx="50">
                  <c:v>9.7789184043922991E-2</c:v>
                </c:pt>
                <c:pt idx="51">
                  <c:v>9.8565316275235654E-2</c:v>
                </c:pt>
                <c:pt idx="52">
                  <c:v>9.9424295328142565E-2</c:v>
                </c:pt>
                <c:pt idx="53">
                  <c:v>0.10036564282185503</c:v>
                </c:pt>
                <c:pt idx="54">
                  <c:v>0.10138717012088866</c:v>
                </c:pt>
                <c:pt idx="55">
                  <c:v>0.10248926796405582</c:v>
                </c:pt>
                <c:pt idx="56">
                  <c:v>0.10367116505664282</c:v>
                </c:pt>
                <c:pt idx="57">
                  <c:v>0.10493051170219612</c:v>
                </c:pt>
                <c:pt idx="58">
                  <c:v>0.10626784176924015</c:v>
                </c:pt>
                <c:pt idx="59">
                  <c:v>0.10768190804630401</c:v>
                </c:pt>
                <c:pt idx="60">
                  <c:v>0.10917187074493065</c:v>
                </c:pt>
                <c:pt idx="61">
                  <c:v>0.11073691768670568</c:v>
                </c:pt>
                <c:pt idx="62">
                  <c:v>0.11237585338553027</c:v>
                </c:pt>
                <c:pt idx="63">
                  <c:v>0.11408910484856638</c:v>
                </c:pt>
                <c:pt idx="64">
                  <c:v>0.11587392641032747</c:v>
                </c:pt>
                <c:pt idx="65">
                  <c:v>0.11773162389850209</c:v>
                </c:pt>
                <c:pt idx="66">
                  <c:v>0.11966057341277563</c:v>
                </c:pt>
                <c:pt idx="67">
                  <c:v>0.12166017985652859</c:v>
                </c:pt>
                <c:pt idx="68">
                  <c:v>0.12354027569527032</c:v>
                </c:pt>
                <c:pt idx="69">
                  <c:v>0.12581160967042104</c:v>
                </c:pt>
                <c:pt idx="70">
                  <c:v>0.12755614470071405</c:v>
                </c:pt>
                <c:pt idx="71">
                  <c:v>0.12949466349186567</c:v>
                </c:pt>
                <c:pt idx="72">
                  <c:v>0.12858559023671987</c:v>
                </c:pt>
                <c:pt idx="73">
                  <c:v>0.12357018123868126</c:v>
                </c:pt>
                <c:pt idx="74">
                  <c:v>0.11870220356622535</c:v>
                </c:pt>
                <c:pt idx="75">
                  <c:v>0.11398323423185408</c:v>
                </c:pt>
                <c:pt idx="76">
                  <c:v>0.1094134787951804</c:v>
                </c:pt>
                <c:pt idx="77">
                  <c:v>0.10499109412653514</c:v>
                </c:pt>
                <c:pt idx="78">
                  <c:v>0.10071288987128289</c:v>
                </c:pt>
                <c:pt idx="79">
                  <c:v>9.6574447670256719E-2</c:v>
                </c:pt>
                <c:pt idx="80">
                  <c:v>9.2579258848693446E-2</c:v>
                </c:pt>
                <c:pt idx="81">
                  <c:v>8.8721895269532114E-2</c:v>
                </c:pt>
                <c:pt idx="82">
                  <c:v>8.5002633671886915E-2</c:v>
                </c:pt>
                <c:pt idx="83">
                  <c:v>8.1424901439490646E-2</c:v>
                </c:pt>
                <c:pt idx="84">
                  <c:v>7.7984332977052304E-2</c:v>
                </c:pt>
                <c:pt idx="85">
                  <c:v>7.4681781189876922E-2</c:v>
                </c:pt>
                <c:pt idx="86">
                  <c:v>7.1516701608868097E-2</c:v>
                </c:pt>
                <c:pt idx="87">
                  <c:v>6.8487245731436899E-2</c:v>
                </c:pt>
                <c:pt idx="88">
                  <c:v>6.5259280932624036E-2</c:v>
                </c:pt>
                <c:pt idx="89">
                  <c:v>6.2823562775999098E-2</c:v>
                </c:pt>
                <c:pt idx="90">
                  <c:v>5.5116385593265198E-2</c:v>
                </c:pt>
                <c:pt idx="91">
                  <c:v>4.6592382369516502E-2</c:v>
                </c:pt>
                <c:pt idx="92">
                  <c:v>3.8201555381837539E-2</c:v>
                </c:pt>
                <c:pt idx="93">
                  <c:v>2.997001701454792E-2</c:v>
                </c:pt>
                <c:pt idx="94">
                  <c:v>2.1867702592406689E-2</c:v>
                </c:pt>
                <c:pt idx="95">
                  <c:v>1.3004977596771577E-2</c:v>
                </c:pt>
                <c:pt idx="96">
                  <c:v>1.6500357337087515E-3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D8-4B7E-87FA-F5CA94917AC4}"/>
            </c:ext>
          </c:extLst>
        </c:ser>
        <c:ser>
          <c:idx val="6"/>
          <c:order val="6"/>
          <c:tx>
            <c:strRef>
              <c:f>'Maximum Diversified Portfolio'!$J$39</c:f>
              <c:strCache>
                <c:ptCount val="1"/>
                <c:pt idx="0">
                  <c:v>CINF US Equity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Portfolio'!$J$40:$J$151</c:f>
              <c:numCache>
                <c:formatCode>0.00%</c:formatCode>
                <c:ptCount val="112"/>
                <c:pt idx="0">
                  <c:v>7.7013242949124955E-2</c:v>
                </c:pt>
                <c:pt idx="1">
                  <c:v>8.8376885901464738E-2</c:v>
                </c:pt>
                <c:pt idx="2">
                  <c:v>9.9171017153345781E-2</c:v>
                </c:pt>
                <c:pt idx="3">
                  <c:v>0.10869677204713968</c:v>
                </c:pt>
                <c:pt idx="4">
                  <c:v>0.11770390066013768</c:v>
                </c:pt>
                <c:pt idx="5">
                  <c:v>0.12629457018275678</c:v>
                </c:pt>
                <c:pt idx="6">
                  <c:v>0.13448247001981928</c:v>
                </c:pt>
                <c:pt idx="7">
                  <c:v>0.14227444066759887</c:v>
                </c:pt>
                <c:pt idx="8">
                  <c:v>0.14921043666238426</c:v>
                </c:pt>
                <c:pt idx="9">
                  <c:v>0.15667249903562414</c:v>
                </c:pt>
                <c:pt idx="10">
                  <c:v>0.16330449363899918</c:v>
                </c:pt>
                <c:pt idx="11">
                  <c:v>0.16957060914674188</c:v>
                </c:pt>
                <c:pt idx="12">
                  <c:v>0.17546716386616554</c:v>
                </c:pt>
                <c:pt idx="13">
                  <c:v>0.18100776893189405</c:v>
                </c:pt>
                <c:pt idx="14">
                  <c:v>0.18619824404744231</c:v>
                </c:pt>
                <c:pt idx="15">
                  <c:v>0.19068865416083644</c:v>
                </c:pt>
                <c:pt idx="16">
                  <c:v>0.19554288166813005</c:v>
                </c:pt>
                <c:pt idx="17">
                  <c:v>0.19946121159832794</c:v>
                </c:pt>
                <c:pt idx="18">
                  <c:v>0.20332618617987461</c:v>
                </c:pt>
                <c:pt idx="19">
                  <c:v>0.20688204873939919</c:v>
                </c:pt>
                <c:pt idx="20">
                  <c:v>0.2101145558808242</c:v>
                </c:pt>
                <c:pt idx="21">
                  <c:v>0.21303142048014984</c:v>
                </c:pt>
                <c:pt idx="22">
                  <c:v>0.21572835399376428</c:v>
                </c:pt>
                <c:pt idx="23">
                  <c:v>0.21767102236394936</c:v>
                </c:pt>
                <c:pt idx="24">
                  <c:v>0.21917119968870238</c:v>
                </c:pt>
                <c:pt idx="25">
                  <c:v>0.22047285052167542</c:v>
                </c:pt>
                <c:pt idx="26">
                  <c:v>0.22151249512219945</c:v>
                </c:pt>
                <c:pt idx="27">
                  <c:v>0.22230072686692703</c:v>
                </c:pt>
                <c:pt idx="28">
                  <c:v>0.22281849971232001</c:v>
                </c:pt>
                <c:pt idx="29">
                  <c:v>0.22309315445061031</c:v>
                </c:pt>
                <c:pt idx="30">
                  <c:v>0.22321878180863586</c:v>
                </c:pt>
                <c:pt idx="31">
                  <c:v>0.22291040084738456</c:v>
                </c:pt>
                <c:pt idx="32">
                  <c:v>0.22242537864300643</c:v>
                </c:pt>
                <c:pt idx="33">
                  <c:v>0.22177276768701709</c:v>
                </c:pt>
                <c:pt idx="34">
                  <c:v>0.22084749846840185</c:v>
                </c:pt>
                <c:pt idx="35">
                  <c:v>0.21967324684860018</c:v>
                </c:pt>
                <c:pt idx="36">
                  <c:v>0.21772439554807527</c:v>
                </c:pt>
                <c:pt idx="37">
                  <c:v>0.21558949843125697</c:v>
                </c:pt>
                <c:pt idx="38">
                  <c:v>0.21326213020504139</c:v>
                </c:pt>
                <c:pt idx="39">
                  <c:v>0.21074445517658594</c:v>
                </c:pt>
                <c:pt idx="40">
                  <c:v>0.20804017857429302</c:v>
                </c:pt>
                <c:pt idx="41">
                  <c:v>0.20514976873771731</c:v>
                </c:pt>
                <c:pt idx="42">
                  <c:v>0.20208507620339108</c:v>
                </c:pt>
                <c:pt idx="43">
                  <c:v>0.19884230337569128</c:v>
                </c:pt>
                <c:pt idx="44">
                  <c:v>0.19542247479961947</c:v>
                </c:pt>
                <c:pt idx="45">
                  <c:v>0.19182897506640903</c:v>
                </c:pt>
                <c:pt idx="46">
                  <c:v>0.1880674442377695</c:v>
                </c:pt>
                <c:pt idx="47">
                  <c:v>0.18413508595142114</c:v>
                </c:pt>
                <c:pt idx="48">
                  <c:v>0.18003353709104417</c:v>
                </c:pt>
                <c:pt idx="49">
                  <c:v>0.17576961885228531</c:v>
                </c:pt>
                <c:pt idx="50">
                  <c:v>0.17134002083485372</c:v>
                </c:pt>
                <c:pt idx="51">
                  <c:v>0.16674825687426809</c:v>
                </c:pt>
                <c:pt idx="52">
                  <c:v>0.16199616346495185</c:v>
                </c:pt>
                <c:pt idx="53">
                  <c:v>0.15708340429022868</c:v>
                </c:pt>
                <c:pt idx="54">
                  <c:v>0.15201767709688155</c:v>
                </c:pt>
                <c:pt idx="55">
                  <c:v>0.14679475556261284</c:v>
                </c:pt>
                <c:pt idx="56">
                  <c:v>0.14141608194424413</c:v>
                </c:pt>
                <c:pt idx="57">
                  <c:v>0.13588983662678009</c:v>
                </c:pt>
                <c:pt idx="58">
                  <c:v>0.13021133236047147</c:v>
                </c:pt>
                <c:pt idx="59">
                  <c:v>0.12438428791775062</c:v>
                </c:pt>
                <c:pt idx="60">
                  <c:v>0.11841022879213307</c:v>
                </c:pt>
                <c:pt idx="61">
                  <c:v>0.11229073206202445</c:v>
                </c:pt>
                <c:pt idx="62">
                  <c:v>0.10602729220613767</c:v>
                </c:pt>
                <c:pt idx="63">
                  <c:v>9.9618958869280516E-2</c:v>
                </c:pt>
                <c:pt idx="64">
                  <c:v>9.3075031970757977E-2</c:v>
                </c:pt>
                <c:pt idx="65">
                  <c:v>8.6389269281725106E-2</c:v>
                </c:pt>
                <c:pt idx="66">
                  <c:v>7.9565722010385767E-2</c:v>
                </c:pt>
                <c:pt idx="67">
                  <c:v>7.2585128368397228E-2</c:v>
                </c:pt>
                <c:pt idx="68">
                  <c:v>6.5090759601887677E-2</c:v>
                </c:pt>
                <c:pt idx="69">
                  <c:v>5.246729562488027E-2</c:v>
                </c:pt>
                <c:pt idx="70">
                  <c:v>3.2376103011097446E-2</c:v>
                </c:pt>
                <c:pt idx="71">
                  <c:v>1.1996952031321624E-2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D8-4B7E-87FA-F5CA94917AC4}"/>
            </c:ext>
          </c:extLst>
        </c:ser>
        <c:ser>
          <c:idx val="7"/>
          <c:order val="7"/>
          <c:tx>
            <c:strRef>
              <c:f>'Maximum Diversified Portfolio'!$K$39</c:f>
              <c:strCache>
                <c:ptCount val="1"/>
                <c:pt idx="0">
                  <c:v>PCMI US Equity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Portfolio'!$K$40:$K$151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2.2859758172618216E-3</c:v>
                </c:pt>
                <c:pt idx="4">
                  <c:v>4.8289541599078689E-3</c:v>
                </c:pt>
                <c:pt idx="5">
                  <c:v>7.4086845390119197E-3</c:v>
                </c:pt>
                <c:pt idx="6">
                  <c:v>1.0026917953736352E-2</c:v>
                </c:pt>
                <c:pt idx="7">
                  <c:v>1.2683018133414556E-2</c:v>
                </c:pt>
                <c:pt idx="8">
                  <c:v>1.5266000083741189E-2</c:v>
                </c:pt>
                <c:pt idx="9">
                  <c:v>1.8098501071133494E-2</c:v>
                </c:pt>
                <c:pt idx="10">
                  <c:v>2.0859327494677941E-2</c:v>
                </c:pt>
                <c:pt idx="11">
                  <c:v>2.3656480168249474E-2</c:v>
                </c:pt>
                <c:pt idx="12">
                  <c:v>2.6485013162636174E-2</c:v>
                </c:pt>
                <c:pt idx="13">
                  <c:v>2.9347694864203341E-2</c:v>
                </c:pt>
                <c:pt idx="14">
                  <c:v>3.2243997217755921E-2</c:v>
                </c:pt>
                <c:pt idx="15">
                  <c:v>3.5173220665713378E-2</c:v>
                </c:pt>
                <c:pt idx="16">
                  <c:v>3.8129403758184362E-2</c:v>
                </c:pt>
                <c:pt idx="17">
                  <c:v>4.1122818264743281E-2</c:v>
                </c:pt>
                <c:pt idx="18">
                  <c:v>4.4141605407775217E-2</c:v>
                </c:pt>
                <c:pt idx="19">
                  <c:v>4.7190508674024523E-2</c:v>
                </c:pt>
                <c:pt idx="20">
                  <c:v>5.0268522531487433E-2</c:v>
                </c:pt>
                <c:pt idx="21">
                  <c:v>5.3375323043920182E-2</c:v>
                </c:pt>
                <c:pt idx="22">
                  <c:v>5.6508997128258402E-2</c:v>
                </c:pt>
                <c:pt idx="23">
                  <c:v>5.9064393267483035E-2</c:v>
                </c:pt>
                <c:pt idx="24">
                  <c:v>6.1271556986547342E-2</c:v>
                </c:pt>
                <c:pt idx="25">
                  <c:v>6.3556724511620172E-2</c:v>
                </c:pt>
                <c:pt idx="26">
                  <c:v>6.5917512804712308E-2</c:v>
                </c:pt>
                <c:pt idx="27">
                  <c:v>6.8347113868210047E-2</c:v>
                </c:pt>
                <c:pt idx="28">
                  <c:v>7.0866124040516079E-2</c:v>
                </c:pt>
                <c:pt idx="29">
                  <c:v>7.3440911848298665E-2</c:v>
                </c:pt>
                <c:pt idx="30">
                  <c:v>7.6083442652720157E-2</c:v>
                </c:pt>
                <c:pt idx="31">
                  <c:v>7.880459134014571E-2</c:v>
                </c:pt>
                <c:pt idx="32">
                  <c:v>8.1591918065793592E-2</c:v>
                </c:pt>
                <c:pt idx="33">
                  <c:v>8.4443431523146595E-2</c:v>
                </c:pt>
                <c:pt idx="34">
                  <c:v>8.7361059141551109E-2</c:v>
                </c:pt>
                <c:pt idx="35">
                  <c:v>9.0334550278580075E-2</c:v>
                </c:pt>
                <c:pt idx="36">
                  <c:v>9.2736590516549811E-2</c:v>
                </c:pt>
                <c:pt idx="37">
                  <c:v>9.5208247026437723E-2</c:v>
                </c:pt>
                <c:pt idx="38">
                  <c:v>9.773423341536365E-2</c:v>
                </c:pt>
                <c:pt idx="39">
                  <c:v>0.10032344448529952</c:v>
                </c:pt>
                <c:pt idx="40">
                  <c:v>0.10297455638580968</c:v>
                </c:pt>
                <c:pt idx="41">
                  <c:v>0.1056882008762119</c:v>
                </c:pt>
                <c:pt idx="42">
                  <c:v>0.1084632927354606</c:v>
                </c:pt>
                <c:pt idx="43">
                  <c:v>0.11129666754093916</c:v>
                </c:pt>
                <c:pt idx="44">
                  <c:v>0.11418287037237514</c:v>
                </c:pt>
                <c:pt idx="45">
                  <c:v>0.11713350017227482</c:v>
                </c:pt>
                <c:pt idx="46">
                  <c:v>0.12013912734523115</c:v>
                </c:pt>
                <c:pt idx="47">
                  <c:v>0.12320274189791149</c:v>
                </c:pt>
                <c:pt idx="48">
                  <c:v>0.12632376673763301</c:v>
                </c:pt>
                <c:pt idx="49">
                  <c:v>0.12949776183382422</c:v>
                </c:pt>
                <c:pt idx="50">
                  <c:v>0.13272790923466404</c:v>
                </c:pt>
                <c:pt idx="51">
                  <c:v>0.13601238012294217</c:v>
                </c:pt>
                <c:pt idx="52">
                  <c:v>0.13935047745031026</c:v>
                </c:pt>
                <c:pt idx="53">
                  <c:v>0.14274298211032033</c:v>
                </c:pt>
                <c:pt idx="54">
                  <c:v>0.1461853650585396</c:v>
                </c:pt>
                <c:pt idx="55">
                  <c:v>0.1496809905286911</c:v>
                </c:pt>
                <c:pt idx="56">
                  <c:v>0.15322941014676633</c:v>
                </c:pt>
                <c:pt idx="57">
                  <c:v>0.15682582749866619</c:v>
                </c:pt>
                <c:pt idx="58">
                  <c:v>0.16047389576890858</c:v>
                </c:pt>
                <c:pt idx="59">
                  <c:v>0.16417162817115266</c:v>
                </c:pt>
                <c:pt idx="60">
                  <c:v>0.16791856484110784</c:v>
                </c:pt>
                <c:pt idx="61">
                  <c:v>0.17171417059406388</c:v>
                </c:pt>
                <c:pt idx="62">
                  <c:v>0.17555751482905976</c:v>
                </c:pt>
                <c:pt idx="63">
                  <c:v>0.17945017868267729</c:v>
                </c:pt>
                <c:pt idx="64">
                  <c:v>0.18338708384041333</c:v>
                </c:pt>
                <c:pt idx="65">
                  <c:v>0.18737241724726791</c:v>
                </c:pt>
                <c:pt idx="66">
                  <c:v>0.19140394334178495</c:v>
                </c:pt>
                <c:pt idx="67">
                  <c:v>0.19547615898112983</c:v>
                </c:pt>
                <c:pt idx="68">
                  <c:v>0.19939259936148257</c:v>
                </c:pt>
                <c:pt idx="69">
                  <c:v>0.20431917600628083</c:v>
                </c:pt>
                <c:pt idx="70">
                  <c:v>0.20888712409466628</c:v>
                </c:pt>
                <c:pt idx="71">
                  <c:v>0.21352258279687386</c:v>
                </c:pt>
                <c:pt idx="72">
                  <c:v>0.21825401689412516</c:v>
                </c:pt>
                <c:pt idx="73">
                  <c:v>0.2231085368755491</c:v>
                </c:pt>
                <c:pt idx="74">
                  <c:v>0.22805702194047661</c:v>
                </c:pt>
                <c:pt idx="75">
                  <c:v>0.23311339371992928</c:v>
                </c:pt>
                <c:pt idx="76">
                  <c:v>0.23827204377939518</c:v>
                </c:pt>
                <c:pt idx="77">
                  <c:v>0.2435301403930239</c:v>
                </c:pt>
                <c:pt idx="78">
                  <c:v>0.24888454110239111</c:v>
                </c:pt>
                <c:pt idx="79">
                  <c:v>0.25433570090259805</c:v>
                </c:pt>
                <c:pt idx="80">
                  <c:v>0.25987658853820045</c:v>
                </c:pt>
                <c:pt idx="81">
                  <c:v>0.26551415045633248</c:v>
                </c:pt>
                <c:pt idx="82">
                  <c:v>0.27124899851175571</c:v>
                </c:pt>
                <c:pt idx="83">
                  <c:v>0.2770738606027523</c:v>
                </c:pt>
                <c:pt idx="84">
                  <c:v>0.28299583118565608</c:v>
                </c:pt>
                <c:pt idx="85">
                  <c:v>0.28901223255683323</c:v>
                </c:pt>
                <c:pt idx="86">
                  <c:v>0.29512268342913328</c:v>
                </c:pt>
                <c:pt idx="87">
                  <c:v>0.30132919982738549</c:v>
                </c:pt>
                <c:pt idx="88">
                  <c:v>0.30790097927565968</c:v>
                </c:pt>
                <c:pt idx="89">
                  <c:v>0.31400367335255097</c:v>
                </c:pt>
                <c:pt idx="90">
                  <c:v>0.32122313419480919</c:v>
                </c:pt>
                <c:pt idx="91">
                  <c:v>0.3286207839520533</c:v>
                </c:pt>
                <c:pt idx="92">
                  <c:v>0.33614146667430589</c:v>
                </c:pt>
                <c:pt idx="93">
                  <c:v>0.34380257297722211</c:v>
                </c:pt>
                <c:pt idx="94">
                  <c:v>0.35157137219195872</c:v>
                </c:pt>
                <c:pt idx="95">
                  <c:v>0.35833644867461112</c:v>
                </c:pt>
                <c:pt idx="96">
                  <c:v>0.36197282441766648</c:v>
                </c:pt>
                <c:pt idx="97">
                  <c:v>0.33343126332910505</c:v>
                </c:pt>
                <c:pt idx="98">
                  <c:v>0.29891761780423842</c:v>
                </c:pt>
                <c:pt idx="99">
                  <c:v>0.26388004158443923</c:v>
                </c:pt>
                <c:pt idx="100">
                  <c:v>0.22832211671633537</c:v>
                </c:pt>
                <c:pt idx="101">
                  <c:v>0.19224729905062923</c:v>
                </c:pt>
                <c:pt idx="102">
                  <c:v>0.15565904932436953</c:v>
                </c:pt>
                <c:pt idx="103">
                  <c:v>0.11856087769983222</c:v>
                </c:pt>
                <c:pt idx="104">
                  <c:v>8.0956245009422639E-2</c:v>
                </c:pt>
                <c:pt idx="105">
                  <c:v>4.284858076575785E-2</c:v>
                </c:pt>
                <c:pt idx="106">
                  <c:v>4.2410864561808308E-3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7D8-4B7E-87FA-F5CA94917AC4}"/>
            </c:ext>
          </c:extLst>
        </c:ser>
        <c:ser>
          <c:idx val="8"/>
          <c:order val="8"/>
          <c:tx>
            <c:strRef>
              <c:f>'Maximum Diversified Portfolio'!$L$39</c:f>
              <c:strCache>
                <c:ptCount val="1"/>
                <c:pt idx="0">
                  <c:v>GOGL UW Equity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Portfolio'!$L$40:$L$151</c:f>
              <c:numCache>
                <c:formatCode>0.00%</c:formatCode>
                <c:ptCount val="112"/>
                <c:pt idx="0">
                  <c:v>0.38927762811487715</c:v>
                </c:pt>
                <c:pt idx="1">
                  <c:v>0.37986303533549359</c:v>
                </c:pt>
                <c:pt idx="2">
                  <c:v>0.37059584751734942</c:v>
                </c:pt>
                <c:pt idx="3">
                  <c:v>0.36219888566096919</c:v>
                </c:pt>
                <c:pt idx="4">
                  <c:v>0.3539976910813965</c:v>
                </c:pt>
                <c:pt idx="5">
                  <c:v>0.34590885709735131</c:v>
                </c:pt>
                <c:pt idx="6">
                  <c:v>0.33792412922545984</c:v>
                </c:pt>
                <c:pt idx="7">
                  <c:v>0.33004169673124223</c:v>
                </c:pt>
                <c:pt idx="8">
                  <c:v>0.32224527642070244</c:v>
                </c:pt>
                <c:pt idx="9">
                  <c:v>0.31460546778302001</c:v>
                </c:pt>
                <c:pt idx="10">
                  <c:v>0.30703348358825966</c:v>
                </c:pt>
                <c:pt idx="11">
                  <c:v>0.29955344919849042</c:v>
                </c:pt>
                <c:pt idx="12">
                  <c:v>0.29217569343142985</c:v>
                </c:pt>
                <c:pt idx="13">
                  <c:v>0.28488965225271062</c:v>
                </c:pt>
                <c:pt idx="14">
                  <c:v>0.27769378967343861</c:v>
                </c:pt>
                <c:pt idx="15">
                  <c:v>0.2706013303431129</c:v>
                </c:pt>
                <c:pt idx="16">
                  <c:v>0.26358055160454302</c:v>
                </c:pt>
                <c:pt idx="17">
                  <c:v>0.25666360636355906</c:v>
                </c:pt>
                <c:pt idx="18">
                  <c:v>0.24982682805224651</c:v>
                </c:pt>
                <c:pt idx="19">
                  <c:v>0.24307525830102766</c:v>
                </c:pt>
                <c:pt idx="20">
                  <c:v>0.23640835533746685</c:v>
                </c:pt>
                <c:pt idx="21">
                  <c:v>0.22982431926252472</c:v>
                </c:pt>
                <c:pt idx="22">
                  <c:v>0.22331418290002777</c:v>
                </c:pt>
                <c:pt idx="23">
                  <c:v>0.21642502619915679</c:v>
                </c:pt>
                <c:pt idx="24">
                  <c:v>0.20933022737815524</c:v>
                </c:pt>
                <c:pt idx="25">
                  <c:v>0.20234465688861517</c:v>
                </c:pt>
                <c:pt idx="26">
                  <c:v>0.19546858810227233</c:v>
                </c:pt>
                <c:pt idx="27">
                  <c:v>0.18870661605140113</c:v>
                </c:pt>
                <c:pt idx="28">
                  <c:v>0.18205678558796806</c:v>
                </c:pt>
                <c:pt idx="29">
                  <c:v>0.17551161009806263</c:v>
                </c:pt>
                <c:pt idx="30">
                  <c:v>0.16905949821174365</c:v>
                </c:pt>
                <c:pt idx="31">
                  <c:v>0.16273222016607969</c:v>
                </c:pt>
                <c:pt idx="32">
                  <c:v>0.15649850918450323</c:v>
                </c:pt>
                <c:pt idx="33">
                  <c:v>0.15036029945251034</c:v>
                </c:pt>
                <c:pt idx="34">
                  <c:v>0.14432824843799855</c:v>
                </c:pt>
                <c:pt idx="35">
                  <c:v>0.13839384200120258</c:v>
                </c:pt>
                <c:pt idx="36">
                  <c:v>0.13308367705144267</c:v>
                </c:pt>
                <c:pt idx="37">
                  <c:v>0.12785610833357763</c:v>
                </c:pt>
                <c:pt idx="38">
                  <c:v>0.12270473635670623</c:v>
                </c:pt>
                <c:pt idx="39">
                  <c:v>0.11762779996315346</c:v>
                </c:pt>
                <c:pt idx="40">
                  <c:v>0.11262668977322716</c:v>
                </c:pt>
                <c:pt idx="41">
                  <c:v>0.10770061866957618</c:v>
                </c:pt>
                <c:pt idx="42">
                  <c:v>0.10285304494444049</c:v>
                </c:pt>
                <c:pt idx="43">
                  <c:v>9.8072315341132504E-2</c:v>
                </c:pt>
                <c:pt idx="44">
                  <c:v>9.3364863172731155E-2</c:v>
                </c:pt>
                <c:pt idx="45">
                  <c:v>8.8728166433029096E-2</c:v>
                </c:pt>
                <c:pt idx="46">
                  <c:v>8.4165579014203129E-2</c:v>
                </c:pt>
                <c:pt idx="47">
                  <c:v>7.9670860579626912E-2</c:v>
                </c:pt>
                <c:pt idx="48">
                  <c:v>7.524329761267623E-2</c:v>
                </c:pt>
                <c:pt idx="49">
                  <c:v>7.0887353203024556E-2</c:v>
                </c:pt>
                <c:pt idx="50">
                  <c:v>6.6597020189404527E-2</c:v>
                </c:pt>
                <c:pt idx="51">
                  <c:v>6.2373354925958531E-2</c:v>
                </c:pt>
                <c:pt idx="52">
                  <c:v>5.8215485936283125E-2</c:v>
                </c:pt>
                <c:pt idx="53">
                  <c:v>5.412109580600858E-2</c:v>
                </c:pt>
                <c:pt idx="54">
                  <c:v>5.0094478459289306E-2</c:v>
                </c:pt>
                <c:pt idx="55">
                  <c:v>4.6129888942047712E-2</c:v>
                </c:pt>
                <c:pt idx="56">
                  <c:v>4.2226768484785723E-2</c:v>
                </c:pt>
                <c:pt idx="57">
                  <c:v>3.8389112081769455E-2</c:v>
                </c:pt>
                <c:pt idx="58">
                  <c:v>3.4611501707691436E-2</c:v>
                </c:pt>
                <c:pt idx="59">
                  <c:v>3.0894800346972427E-2</c:v>
                </c:pt>
                <c:pt idx="60">
                  <c:v>2.723844341587741E-2</c:v>
                </c:pt>
                <c:pt idx="61">
                  <c:v>2.3641775658244719E-2</c:v>
                </c:pt>
                <c:pt idx="62">
                  <c:v>2.0104433040522122E-2</c:v>
                </c:pt>
                <c:pt idx="63">
                  <c:v>1.6624015649140202E-2</c:v>
                </c:pt>
                <c:pt idx="64">
                  <c:v>1.3203940681125589E-2</c:v>
                </c:pt>
                <c:pt idx="65">
                  <c:v>9.839483011808297E-3</c:v>
                </c:pt>
                <c:pt idx="66">
                  <c:v>6.5315165883308582E-3</c:v>
                </c:pt>
                <c:pt idx="67">
                  <c:v>3.2784563774202811E-3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7D8-4B7E-87FA-F5CA94917AC4}"/>
            </c:ext>
          </c:extLst>
        </c:ser>
        <c:ser>
          <c:idx val="9"/>
          <c:order val="9"/>
          <c:tx>
            <c:strRef>
              <c:f>'Maximum Diversified Portfolio'!$M$39</c:f>
              <c:strCache>
                <c:ptCount val="1"/>
                <c:pt idx="0">
                  <c:v>LSTR UW Equity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cat>
            <c:numRef>
              <c:f>'Maximum Diversified Portfolio'!$C$40:$C$151</c:f>
              <c:numCache>
                <c:formatCode>0.00%</c:formatCode>
                <c:ptCount val="112"/>
                <c:pt idx="0">
                  <c:v>2.4990009405413821E-3</c:v>
                </c:pt>
                <c:pt idx="1">
                  <c:v>5.0009999932386362E-3</c:v>
                </c:pt>
                <c:pt idx="2">
                  <c:v>7.4999999918752697E-3</c:v>
                </c:pt>
                <c:pt idx="3">
                  <c:v>1.0000999991622919E-2</c:v>
                </c:pt>
                <c:pt idx="4">
                  <c:v>1.2500999990707425E-2</c:v>
                </c:pt>
                <c:pt idx="5">
                  <c:v>1.4999999989781264E-2</c:v>
                </c:pt>
                <c:pt idx="6">
                  <c:v>1.7499999988855063E-2</c:v>
                </c:pt>
                <c:pt idx="7">
                  <c:v>2.0000999987936342E-2</c:v>
                </c:pt>
                <c:pt idx="8">
                  <c:v>2.2499999985558711E-2</c:v>
                </c:pt>
                <c:pt idx="9">
                  <c:v>2.5000999987655502E-2</c:v>
                </c:pt>
                <c:pt idx="10">
                  <c:v>2.7499999985337073E-2</c:v>
                </c:pt>
                <c:pt idx="11">
                  <c:v>3.0000999984473857E-2</c:v>
                </c:pt>
                <c:pt idx="12">
                  <c:v>3.2499999983666185E-2</c:v>
                </c:pt>
                <c:pt idx="13">
                  <c:v>3.4999999982845621E-2</c:v>
                </c:pt>
                <c:pt idx="14">
                  <c:v>3.7500999982030409E-2</c:v>
                </c:pt>
                <c:pt idx="15">
                  <c:v>3.9999999980377988E-2</c:v>
                </c:pt>
                <c:pt idx="16">
                  <c:v>4.2500999981360053E-2</c:v>
                </c:pt>
                <c:pt idx="17">
                  <c:v>4.4999999979125911E-2</c:v>
                </c:pt>
                <c:pt idx="18">
                  <c:v>4.7499999979042445E-2</c:v>
                </c:pt>
                <c:pt idx="19">
                  <c:v>4.9999999978348635E-2</c:v>
                </c:pt>
                <c:pt idx="20">
                  <c:v>5.2499999977607195E-2</c:v>
                </c:pt>
                <c:pt idx="21">
                  <c:v>5.4999999976873944E-2</c:v>
                </c:pt>
                <c:pt idx="22">
                  <c:v>5.7500999976403656E-2</c:v>
                </c:pt>
                <c:pt idx="23">
                  <c:v>6.0000999964395202E-2</c:v>
                </c:pt>
                <c:pt idx="24">
                  <c:v>6.2499999958576524E-2</c:v>
                </c:pt>
                <c:pt idx="25">
                  <c:v>6.4999999958975527E-2</c:v>
                </c:pt>
                <c:pt idx="26">
                  <c:v>6.7500999959175995E-2</c:v>
                </c:pt>
                <c:pt idx="27">
                  <c:v>6.9999999959450318E-2</c:v>
                </c:pt>
                <c:pt idx="28">
                  <c:v>7.2500999959612678E-2</c:v>
                </c:pt>
                <c:pt idx="29">
                  <c:v>7.4999999959854693E-2</c:v>
                </c:pt>
                <c:pt idx="30">
                  <c:v>7.750000002222307E-2</c:v>
                </c:pt>
                <c:pt idx="31">
                  <c:v>7.9999999960261609E-2</c:v>
                </c:pt>
                <c:pt idx="32">
                  <c:v>8.2499999920482403E-2</c:v>
                </c:pt>
                <c:pt idx="33">
                  <c:v>8.5000999960682042E-2</c:v>
                </c:pt>
                <c:pt idx="34">
                  <c:v>8.7499999960843039E-2</c:v>
                </c:pt>
                <c:pt idx="35">
                  <c:v>8.9999999960976601E-2</c:v>
                </c:pt>
                <c:pt idx="36">
                  <c:v>9.2499999998168991E-2</c:v>
                </c:pt>
                <c:pt idx="37">
                  <c:v>9.5000999936483324E-2</c:v>
                </c:pt>
                <c:pt idx="38">
                  <c:v>9.7499999936039888E-2</c:v>
                </c:pt>
                <c:pt idx="39">
                  <c:v>9.9999999935744266E-2</c:v>
                </c:pt>
                <c:pt idx="40">
                  <c:v>0.10249999993548918</c:v>
                </c:pt>
                <c:pt idx="41">
                  <c:v>0.10500099993524512</c:v>
                </c:pt>
                <c:pt idx="42">
                  <c:v>0.10749999993511433</c:v>
                </c:pt>
                <c:pt idx="43">
                  <c:v>0.11000099993474778</c:v>
                </c:pt>
                <c:pt idx="44">
                  <c:v>0.11249999993444267</c:v>
                </c:pt>
                <c:pt idx="45">
                  <c:v>0.11500099993427071</c:v>
                </c:pt>
                <c:pt idx="46">
                  <c:v>0.11749999993406642</c:v>
                </c:pt>
                <c:pt idx="47">
                  <c:v>0.11999999993380352</c:v>
                </c:pt>
                <c:pt idx="48">
                  <c:v>0.12250099993355851</c:v>
                </c:pt>
                <c:pt idx="49">
                  <c:v>0.12499999993336328</c:v>
                </c:pt>
                <c:pt idx="50">
                  <c:v>0.12749999993310696</c:v>
                </c:pt>
                <c:pt idx="51">
                  <c:v>0.12999999993287778</c:v>
                </c:pt>
                <c:pt idx="52">
                  <c:v>0.13249999993265285</c:v>
                </c:pt>
                <c:pt idx="53">
                  <c:v>0.13500099993242001</c:v>
                </c:pt>
                <c:pt idx="54">
                  <c:v>0.13749999993223508</c:v>
                </c:pt>
                <c:pt idx="55">
                  <c:v>0.1399999999319903</c:v>
                </c:pt>
                <c:pt idx="56">
                  <c:v>0.14250099993176357</c:v>
                </c:pt>
                <c:pt idx="57">
                  <c:v>0.14499999993158733</c:v>
                </c:pt>
                <c:pt idx="58">
                  <c:v>0.14749999993134788</c:v>
                </c:pt>
                <c:pt idx="59">
                  <c:v>0.14999999993113869</c:v>
                </c:pt>
                <c:pt idx="60">
                  <c:v>0.15249999993093122</c:v>
                </c:pt>
                <c:pt idx="61">
                  <c:v>0.15499999993072605</c:v>
                </c:pt>
                <c:pt idx="62">
                  <c:v>0.15749999993053554</c:v>
                </c:pt>
                <c:pt idx="63">
                  <c:v>0.1600009999303193</c:v>
                </c:pt>
                <c:pt idx="64">
                  <c:v>0.16249999993015166</c:v>
                </c:pt>
                <c:pt idx="65">
                  <c:v>0.16499999992991962</c:v>
                </c:pt>
                <c:pt idx="66">
                  <c:v>0.1674999999297225</c:v>
                </c:pt>
                <c:pt idx="67">
                  <c:v>0.16999999992945206</c:v>
                </c:pt>
                <c:pt idx="68">
                  <c:v>0.17249999991279871</c:v>
                </c:pt>
                <c:pt idx="69">
                  <c:v>0.17499999989298498</c:v>
                </c:pt>
                <c:pt idx="70">
                  <c:v>0.17749999988634568</c:v>
                </c:pt>
                <c:pt idx="71">
                  <c:v>0.18000099988337986</c:v>
                </c:pt>
                <c:pt idx="72">
                  <c:v>0.18249999989615584</c:v>
                </c:pt>
                <c:pt idx="73">
                  <c:v>0.18500099992529806</c:v>
                </c:pt>
                <c:pt idx="74">
                  <c:v>0.18749999992083993</c:v>
                </c:pt>
                <c:pt idx="75">
                  <c:v>0.18999999991612193</c:v>
                </c:pt>
                <c:pt idx="76">
                  <c:v>0.19249999991150737</c:v>
                </c:pt>
                <c:pt idx="77">
                  <c:v>0.19499999990696129</c:v>
                </c:pt>
                <c:pt idx="78">
                  <c:v>0.19749999990250597</c:v>
                </c:pt>
                <c:pt idx="79">
                  <c:v>0.20000099989808595</c:v>
                </c:pt>
                <c:pt idx="80">
                  <c:v>0.20249999989378939</c:v>
                </c:pt>
                <c:pt idx="81">
                  <c:v>0.2049999998893961</c:v>
                </c:pt>
                <c:pt idx="82">
                  <c:v>0.20750099988501552</c:v>
                </c:pt>
                <c:pt idx="83">
                  <c:v>0.20999999988076878</c:v>
                </c:pt>
                <c:pt idx="84">
                  <c:v>0.21249999987640225</c:v>
                </c:pt>
                <c:pt idx="85">
                  <c:v>0.21499999987210242</c:v>
                </c:pt>
                <c:pt idx="86">
                  <c:v>0.21749999986782173</c:v>
                </c:pt>
                <c:pt idx="87">
                  <c:v>0.2200009998635224</c:v>
                </c:pt>
                <c:pt idx="88">
                  <c:v>0.2225009998591615</c:v>
                </c:pt>
                <c:pt idx="89">
                  <c:v>0.22499999985566432</c:v>
                </c:pt>
                <c:pt idx="90">
                  <c:v>0.22750099985343433</c:v>
                </c:pt>
                <c:pt idx="91">
                  <c:v>0.22999999985422065</c:v>
                </c:pt>
                <c:pt idx="92">
                  <c:v>0.23250099984872313</c:v>
                </c:pt>
                <c:pt idx="93">
                  <c:v>0.23499999984282893</c:v>
                </c:pt>
                <c:pt idx="94">
                  <c:v>0.23749999983771225</c:v>
                </c:pt>
                <c:pt idx="95">
                  <c:v>0.23999999987069714</c:v>
                </c:pt>
                <c:pt idx="96">
                  <c:v>0.24250099995091867</c:v>
                </c:pt>
                <c:pt idx="97">
                  <c:v>0.24500000001965433</c:v>
                </c:pt>
                <c:pt idx="98">
                  <c:v>0.24750000011697326</c:v>
                </c:pt>
                <c:pt idx="99">
                  <c:v>0.25000000005459283</c:v>
                </c:pt>
                <c:pt idx="100">
                  <c:v>0.25250000012834978</c:v>
                </c:pt>
                <c:pt idx="101">
                  <c:v>0.25499999986162775</c:v>
                </c:pt>
                <c:pt idx="102">
                  <c:v>0.25749999986722105</c:v>
                </c:pt>
                <c:pt idx="103">
                  <c:v>0.25999999987277633</c:v>
                </c:pt>
                <c:pt idx="104">
                  <c:v>0.26249999987829375</c:v>
                </c:pt>
                <c:pt idx="105">
                  <c:v>0.26499999988377382</c:v>
                </c:pt>
                <c:pt idx="106">
                  <c:v>0.26749999995398838</c:v>
                </c:pt>
                <c:pt idx="107">
                  <c:v>0.27000099999999999</c:v>
                </c:pt>
                <c:pt idx="108">
                  <c:v>0.27250099999999999</c:v>
                </c:pt>
                <c:pt idx="109">
                  <c:v>0.27500099999999994</c:v>
                </c:pt>
                <c:pt idx="110">
                  <c:v>0.277501</c:v>
                </c:pt>
                <c:pt idx="111">
                  <c:v>0.27817719654289824</c:v>
                </c:pt>
              </c:numCache>
            </c:numRef>
          </c:cat>
          <c:val>
            <c:numRef>
              <c:f>'Maximum Diversified Portfolio'!$M$40:$M$151</c:f>
              <c:numCache>
                <c:formatCode>0.00%</c:formatCode>
                <c:ptCount val="1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3.7938494824304387E-3</c:v>
                </c:pt>
                <c:pt idx="24">
                  <c:v>9.9067191883798946E-3</c:v>
                </c:pt>
                <c:pt idx="25">
                  <c:v>1.5704908302856892E-2</c:v>
                </c:pt>
                <c:pt idx="26">
                  <c:v>2.1201203282255346E-2</c:v>
                </c:pt>
                <c:pt idx="27">
                  <c:v>2.6393763905829055E-2</c:v>
                </c:pt>
                <c:pt idx="28">
                  <c:v>3.1300315082494805E-2</c:v>
                </c:pt>
                <c:pt idx="29">
                  <c:v>3.5912222685309907E-2</c:v>
                </c:pt>
                <c:pt idx="30">
                  <c:v>4.0247863130215486E-2</c:v>
                </c:pt>
                <c:pt idx="31">
                  <c:v>4.4290157660620014E-2</c:v>
                </c:pt>
                <c:pt idx="32">
                  <c:v>4.8057557478184874E-2</c:v>
                </c:pt>
                <c:pt idx="33">
                  <c:v>5.156823503292067E-2</c:v>
                </c:pt>
                <c:pt idx="34">
                  <c:v>5.48030576940432E-2</c:v>
                </c:pt>
                <c:pt idx="35">
                  <c:v>5.779342932404815E-2</c:v>
                </c:pt>
                <c:pt idx="36">
                  <c:v>5.8994511327672278E-2</c:v>
                </c:pt>
                <c:pt idx="37">
                  <c:v>5.9921676950915208E-2</c:v>
                </c:pt>
                <c:pt idx="38">
                  <c:v>6.0692901800067783E-2</c:v>
                </c:pt>
                <c:pt idx="39">
                  <c:v>6.1259320046112904E-2</c:v>
                </c:pt>
                <c:pt idx="40">
                  <c:v>6.1620182717551548E-2</c:v>
                </c:pt>
                <c:pt idx="41">
                  <c:v>6.1774312585636544E-2</c:v>
                </c:pt>
                <c:pt idx="42">
                  <c:v>6.17072567547425E-2</c:v>
                </c:pt>
                <c:pt idx="43">
                  <c:v>6.1467564954124171E-2</c:v>
                </c:pt>
                <c:pt idx="44">
                  <c:v>6.105841336594104E-2</c:v>
                </c:pt>
                <c:pt idx="45">
                  <c:v>6.0429495741050873E-2</c:v>
                </c:pt>
                <c:pt idx="46">
                  <c:v>5.9612008963046505E-2</c:v>
                </c:pt>
                <c:pt idx="47">
                  <c:v>5.8606770899186485E-2</c:v>
                </c:pt>
                <c:pt idx="48">
                  <c:v>5.741575415647987E-2</c:v>
                </c:pt>
                <c:pt idx="49">
                  <c:v>5.6042608459927611E-2</c:v>
                </c:pt>
                <c:pt idx="50">
                  <c:v>5.4487885648600243E-2</c:v>
                </c:pt>
                <c:pt idx="51">
                  <c:v>5.2754129915258602E-2</c:v>
                </c:pt>
                <c:pt idx="52">
                  <c:v>5.0843354447880094E-2</c:v>
                </c:pt>
                <c:pt idx="53">
                  <c:v>4.8756619991305573E-2</c:v>
                </c:pt>
                <c:pt idx="54">
                  <c:v>4.6498477567301112E-2</c:v>
                </c:pt>
                <c:pt idx="55">
                  <c:v>4.4068221922859314E-2</c:v>
                </c:pt>
                <c:pt idx="56">
                  <c:v>4.1467495121534005E-2</c:v>
                </c:pt>
                <c:pt idx="57">
                  <c:v>3.8701373651859126E-2</c:v>
                </c:pt>
                <c:pt idx="58">
                  <c:v>3.5768517257756288E-2</c:v>
                </c:pt>
                <c:pt idx="59">
                  <c:v>3.2671778265835637E-2</c:v>
                </c:pt>
                <c:pt idx="60">
                  <c:v>2.9412886809429304E-2</c:v>
                </c:pt>
                <c:pt idx="61">
                  <c:v>2.5993580181124899E-2</c:v>
                </c:pt>
                <c:pt idx="62">
                  <c:v>2.2415459343631493E-2</c:v>
                </c:pt>
                <c:pt idx="63">
                  <c:v>1.8678859965507642E-2</c:v>
                </c:pt>
                <c:pt idx="64">
                  <c:v>1.4790095496136205E-2</c:v>
                </c:pt>
                <c:pt idx="65">
                  <c:v>1.0746195140139029E-2</c:v>
                </c:pt>
                <c:pt idx="66">
                  <c:v>6.5503044167893373E-3</c:v>
                </c:pt>
                <c:pt idx="67">
                  <c:v>2.2259535205297228E-3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7D8-4B7E-87FA-F5CA94917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597128"/>
        <c:axId val="601594832"/>
      </c:areaChart>
      <c:catAx>
        <c:axId val="6015971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r_min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594832"/>
        <c:crosses val="autoZero"/>
        <c:auto val="1"/>
        <c:lblAlgn val="ctr"/>
        <c:lblOffset val="100"/>
        <c:noMultiLvlLbl val="0"/>
      </c:catAx>
      <c:valAx>
        <c:axId val="60159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Poids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01597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17859</xdr:colOff>
      <xdr:row>112</xdr:row>
      <xdr:rowOff>116681</xdr:rowOff>
    </xdr:from>
    <xdr:to>
      <xdr:col>11</xdr:col>
      <xdr:colOff>607219</xdr:colOff>
      <xdr:row>138</xdr:row>
      <xdr:rowOff>11906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120</xdr:row>
      <xdr:rowOff>47625</xdr:rowOff>
    </xdr:from>
    <xdr:to>
      <xdr:col>13</xdr:col>
      <xdr:colOff>561975</xdr:colOff>
      <xdr:row>132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581025</xdr:colOff>
      <xdr:row>115</xdr:row>
      <xdr:rowOff>114299</xdr:rowOff>
    </xdr:from>
    <xdr:to>
      <xdr:col>10</xdr:col>
      <xdr:colOff>33337</xdr:colOff>
      <xdr:row>137</xdr:row>
      <xdr:rowOff>85724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476250</xdr:colOff>
      <xdr:row>102</xdr:row>
      <xdr:rowOff>123825</xdr:rowOff>
    </xdr:from>
    <xdr:to>
      <xdr:col>36</xdr:col>
      <xdr:colOff>171450</xdr:colOff>
      <xdr:row>117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172639</xdr:colOff>
      <xdr:row>129</xdr:row>
      <xdr:rowOff>80962</xdr:rowOff>
    </xdr:from>
    <xdr:to>
      <xdr:col>9</xdr:col>
      <xdr:colOff>285750</xdr:colOff>
      <xdr:row>152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301624</xdr:colOff>
      <xdr:row>124</xdr:row>
      <xdr:rowOff>115357</xdr:rowOff>
    </xdr:from>
    <xdr:to>
      <xdr:col>11</xdr:col>
      <xdr:colOff>502708</xdr:colOff>
      <xdr:row>139</xdr:row>
      <xdr:rowOff>1057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566737</xdr:colOff>
      <xdr:row>125</xdr:row>
      <xdr:rowOff>100012</xdr:rowOff>
    </xdr:from>
    <xdr:to>
      <xdr:col>11</xdr:col>
      <xdr:colOff>157162</xdr:colOff>
      <xdr:row>139</xdr:row>
      <xdr:rowOff>176212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328083</xdr:colOff>
      <xdr:row>117</xdr:row>
      <xdr:rowOff>78317</xdr:rowOff>
    </xdr:from>
    <xdr:to>
      <xdr:col>15</xdr:col>
      <xdr:colOff>328084</xdr:colOff>
      <xdr:row>140</xdr:row>
      <xdr:rowOff>84667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</xdr:colOff>
      <xdr:row>124</xdr:row>
      <xdr:rowOff>142874</xdr:rowOff>
    </xdr:from>
    <xdr:to>
      <xdr:col>12</xdr:col>
      <xdr:colOff>390525</xdr:colOff>
      <xdr:row>146</xdr:row>
      <xdr:rowOff>114299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N131"/>
  <sheetViews>
    <sheetView zoomScale="70" zoomScaleNormal="70" workbookViewId="0">
      <selection activeCell="AL3" sqref="AL3"/>
    </sheetView>
  </sheetViews>
  <sheetFormatPr defaultRowHeight="15" x14ac:dyDescent="0.25"/>
  <sheetData>
    <row r="3" spans="2:40" ht="23.25" x14ac:dyDescent="0.35">
      <c r="B3" s="1" t="s">
        <v>0</v>
      </c>
      <c r="C3" s="1"/>
      <c r="F3" s="1" t="s">
        <v>3</v>
      </c>
      <c r="G3" s="1"/>
      <c r="J3" s="1" t="s">
        <v>4</v>
      </c>
      <c r="K3" s="1"/>
      <c r="N3" s="1" t="s">
        <v>5</v>
      </c>
      <c r="O3" s="1"/>
      <c r="R3" s="1" t="s">
        <v>6</v>
      </c>
      <c r="S3" s="1"/>
      <c r="V3" s="1" t="s">
        <v>7</v>
      </c>
      <c r="W3" s="1"/>
      <c r="Z3" s="1" t="s">
        <v>8</v>
      </c>
      <c r="AA3" s="1"/>
      <c r="AD3" s="1" t="s">
        <v>9</v>
      </c>
      <c r="AE3" s="1"/>
      <c r="AH3" s="1" t="s">
        <v>10</v>
      </c>
      <c r="AI3" s="1"/>
      <c r="AL3" s="1" t="s">
        <v>11</v>
      </c>
      <c r="AM3" s="1"/>
    </row>
    <row r="4" spans="2:40" ht="23.25" x14ac:dyDescent="0.35">
      <c r="B4" s="1">
        <v>3</v>
      </c>
      <c r="C4" s="1"/>
      <c r="F4" s="1">
        <v>7</v>
      </c>
      <c r="G4" s="1"/>
      <c r="J4" s="1">
        <v>78</v>
      </c>
      <c r="K4" s="1"/>
      <c r="N4" s="1">
        <v>47</v>
      </c>
      <c r="O4" s="1"/>
      <c r="R4" s="1">
        <v>52</v>
      </c>
      <c r="S4" s="1"/>
      <c r="V4" s="1">
        <v>69</v>
      </c>
      <c r="W4" s="1"/>
      <c r="Z4" s="1">
        <v>5</v>
      </c>
      <c r="AA4" s="1"/>
      <c r="AD4" s="1">
        <v>93</v>
      </c>
      <c r="AE4" s="1"/>
      <c r="AH4" s="1">
        <v>79</v>
      </c>
      <c r="AI4" s="1"/>
      <c r="AL4" s="1"/>
      <c r="AM4" s="1"/>
    </row>
    <row r="5" spans="2:40" ht="21" x14ac:dyDescent="0.35">
      <c r="B5" s="2" t="s">
        <v>1</v>
      </c>
      <c r="C5" s="2" t="s">
        <v>2</v>
      </c>
      <c r="F5" s="2" t="s">
        <v>1</v>
      </c>
      <c r="G5" s="2" t="s">
        <v>2</v>
      </c>
      <c r="J5" s="2" t="s">
        <v>1</v>
      </c>
      <c r="K5" s="2" t="s">
        <v>2</v>
      </c>
      <c r="N5" s="2" t="s">
        <v>1</v>
      </c>
      <c r="O5" s="2" t="s">
        <v>2</v>
      </c>
      <c r="R5" s="2" t="s">
        <v>1</v>
      </c>
      <c r="S5" s="2" t="s">
        <v>2</v>
      </c>
      <c r="V5" s="2" t="s">
        <v>1</v>
      </c>
      <c r="W5" s="2" t="s">
        <v>2</v>
      </c>
      <c r="Z5" s="2" t="s">
        <v>1</v>
      </c>
      <c r="AA5" s="2" t="s">
        <v>2</v>
      </c>
      <c r="AD5" s="2" t="s">
        <v>1</v>
      </c>
      <c r="AE5" s="2" t="s">
        <v>2</v>
      </c>
      <c r="AH5" s="2" t="s">
        <v>1</v>
      </c>
      <c r="AI5" s="2" t="s">
        <v>2</v>
      </c>
      <c r="AL5" s="2" t="s">
        <v>1</v>
      </c>
      <c r="AM5" s="2" t="s">
        <v>2</v>
      </c>
    </row>
    <row r="7" spans="2:40" x14ac:dyDescent="0.25">
      <c r="B7">
        <v>26.84</v>
      </c>
      <c r="F7">
        <v>26.59</v>
      </c>
      <c r="J7">
        <v>314</v>
      </c>
      <c r="N7">
        <v>13.98</v>
      </c>
      <c r="R7">
        <v>36.92</v>
      </c>
      <c r="V7">
        <v>299.88010000000003</v>
      </c>
      <c r="X7">
        <f>AVERAGE(V7:V129)</f>
        <v>60.423099999999998</v>
      </c>
      <c r="Z7">
        <v>44.74</v>
      </c>
      <c r="AB7">
        <f>AVERAGE(Z7:Z129)</f>
        <v>42.200691056910578</v>
      </c>
      <c r="AD7">
        <v>14.05</v>
      </c>
      <c r="AH7">
        <v>124.8</v>
      </c>
      <c r="AL7">
        <v>42.29</v>
      </c>
      <c r="AN7">
        <f>AVERAGE(AL7:AL129)</f>
        <v>52.728495934959334</v>
      </c>
    </row>
    <row r="8" spans="2:40" x14ac:dyDescent="0.25">
      <c r="B8">
        <v>26.65</v>
      </c>
      <c r="C8" s="3">
        <f>(B8-B7)/B7</f>
        <v>-7.0789865871833564E-3</v>
      </c>
      <c r="D8">
        <f>AVERAGE(B7:B129)</f>
        <v>57.51172357723577</v>
      </c>
      <c r="F8">
        <v>25.94</v>
      </c>
      <c r="G8" s="3">
        <f>(F8-F7)/F7</f>
        <v>-2.444528018051894E-2</v>
      </c>
      <c r="H8">
        <f>AVERAGE(F7:F129)</f>
        <v>23.561707317073168</v>
      </c>
      <c r="J8">
        <v>300</v>
      </c>
      <c r="K8" s="3">
        <f>(J8-J7)/J7</f>
        <v>-4.4585987261146494E-2</v>
      </c>
      <c r="L8">
        <f>AVERAGE(J7:J129)</f>
        <v>65.734275609756125</v>
      </c>
      <c r="N8">
        <v>12.61</v>
      </c>
      <c r="O8" s="3">
        <f>(N8-N7)/N7</f>
        <v>-9.7997138769671033E-2</v>
      </c>
      <c r="P8">
        <f>AVERAGE(N7:N129)</f>
        <v>16.287073170731709</v>
      </c>
      <c r="R8">
        <v>36.79</v>
      </c>
      <c r="S8" s="3">
        <f>(R8-R7)/R7</f>
        <v>-3.5211267605634493E-3</v>
      </c>
      <c r="T8">
        <f>AVERAGE(R7:R129)</f>
        <v>26.489105691056913</v>
      </c>
      <c r="V8">
        <v>291.9701</v>
      </c>
      <c r="W8" s="3">
        <f>(V8-V7)/V7</f>
        <v>-2.6377208757766935E-2</v>
      </c>
      <c r="X8">
        <f>VAR(V7:V129)</f>
        <v>4657.1273147549173</v>
      </c>
      <c r="Z8">
        <v>43.22</v>
      </c>
      <c r="AA8" s="3">
        <f>(Z8-Z7)/Z7</f>
        <v>-3.3974072418417593E-2</v>
      </c>
      <c r="AB8">
        <f>VAR(Z7:Z129)</f>
        <v>212.32438660868931</v>
      </c>
      <c r="AD8">
        <v>12.3</v>
      </c>
      <c r="AE8" s="3">
        <f>(AD8-AD7)/AD7</f>
        <v>-0.12455516014234874</v>
      </c>
      <c r="AF8">
        <f>AVERAGE(AD7:AD129)</f>
        <v>9.3526422764227632</v>
      </c>
      <c r="AH8">
        <v>119.9</v>
      </c>
      <c r="AI8" s="3">
        <f>(AH8-AH7)/AH7</f>
        <v>-3.9262820512820443E-2</v>
      </c>
      <c r="AJ8">
        <f>AVERAGE(AH7:AH129)</f>
        <v>66.913934959349561</v>
      </c>
      <c r="AL8">
        <v>44.69</v>
      </c>
      <c r="AM8" s="3">
        <f>(AL8-AL7)/AL7</f>
        <v>5.6751004965712899E-2</v>
      </c>
      <c r="AN8">
        <f>VAR(AL7:AL129)</f>
        <v>169.09940612088644</v>
      </c>
    </row>
    <row r="9" spans="2:40" x14ac:dyDescent="0.25">
      <c r="B9">
        <v>26.23</v>
      </c>
      <c r="C9" s="3">
        <f t="shared" ref="C9:C72" si="0">(B9-B8)/B8</f>
        <v>-1.5759849906191302E-2</v>
      </c>
      <c r="D9">
        <f>VAR(B7:B129)</f>
        <v>1279.4378763819805</v>
      </c>
      <c r="F9">
        <v>25.53</v>
      </c>
      <c r="G9" s="3">
        <f t="shared" ref="G9:G72" si="1">(F9-F8)/F8</f>
        <v>-1.5805705474171167E-2</v>
      </c>
      <c r="H9">
        <f>VAR(F7:F129)</f>
        <v>21.919283946421423</v>
      </c>
      <c r="J9">
        <v>288</v>
      </c>
      <c r="K9" s="3">
        <f t="shared" ref="K9:K72" si="2">(J9-J8)/J8</f>
        <v>-0.04</v>
      </c>
      <c r="L9">
        <f>VAR(J7:J129)</f>
        <v>7013.4642032523461</v>
      </c>
      <c r="N9">
        <v>12.5</v>
      </c>
      <c r="O9" s="3">
        <f t="shared" ref="O9:O72" si="3">(N9-N8)/N8</f>
        <v>-8.7232355273591938E-3</v>
      </c>
      <c r="P9">
        <f>VAR(N7:N129)</f>
        <v>249.35503234706104</v>
      </c>
      <c r="R9">
        <v>36.01</v>
      </c>
      <c r="S9" s="3">
        <f t="shared" ref="S9:S72" si="4">(R9-R8)/R8</f>
        <v>-2.120141342756187E-2</v>
      </c>
      <c r="T9">
        <f>VAR(R7:R129)</f>
        <v>65.297270505131095</v>
      </c>
      <c r="V9">
        <v>290.8501</v>
      </c>
      <c r="W9" s="3">
        <f t="shared" ref="W9:W72" si="5">(V9-V8)/V8</f>
        <v>-3.8360092351922494E-3</v>
      </c>
      <c r="X9">
        <f>SQRT(X8)</f>
        <v>68.243148482136405</v>
      </c>
      <c r="Z9">
        <v>42.4</v>
      </c>
      <c r="AA9" s="3">
        <f t="shared" ref="AA9:AA72" si="6">(Z9-Z8)/Z8</f>
        <v>-1.897269782508099E-2</v>
      </c>
      <c r="AB9">
        <f>SQRT(AB8)</f>
        <v>14.571355002493396</v>
      </c>
      <c r="AD9">
        <v>9.9700000000000006</v>
      </c>
      <c r="AE9" s="3">
        <f t="shared" ref="AE9:AE72" si="7">(AD9-AD8)/AD8</f>
        <v>-0.18943089430894308</v>
      </c>
      <c r="AF9">
        <f>VAR(AD7:AD129)</f>
        <v>20.357909559509562</v>
      </c>
      <c r="AH9">
        <v>139.5</v>
      </c>
      <c r="AI9" s="3">
        <f t="shared" ref="AI9:AI72" si="8">(AH9-AH8)/AH8</f>
        <v>0.16346955796497076</v>
      </c>
      <c r="AJ9">
        <f>VAR(AH7:AH129)</f>
        <v>2079.992953611641</v>
      </c>
      <c r="AL9">
        <v>45.84</v>
      </c>
      <c r="AM9" s="3">
        <f t="shared" ref="AM9:AM72" si="9">(AL9-AL8)/AL8</f>
        <v>2.5732826135600934E-2</v>
      </c>
      <c r="AN9">
        <f>SQRT(AN8)</f>
        <v>13.003822750287179</v>
      </c>
    </row>
    <row r="10" spans="2:40" x14ac:dyDescent="0.25">
      <c r="B10">
        <v>30.58</v>
      </c>
      <c r="C10" s="3">
        <f t="shared" si="0"/>
        <v>0.16584064048799077</v>
      </c>
      <c r="D10">
        <f>STDEV(B7:B129)</f>
        <v>35.76923086092264</v>
      </c>
      <c r="F10">
        <v>26.74</v>
      </c>
      <c r="G10" s="3">
        <f t="shared" si="1"/>
        <v>4.7395221308264679E-2</v>
      </c>
      <c r="H10">
        <f>SQRT(H9)</f>
        <v>4.6818034929310546</v>
      </c>
      <c r="J10">
        <v>379</v>
      </c>
      <c r="K10" s="3">
        <f t="shared" si="2"/>
        <v>0.31597222222222221</v>
      </c>
      <c r="L10">
        <f>SQRT(L9)</f>
        <v>83.746428002944384</v>
      </c>
      <c r="N10">
        <v>12.73</v>
      </c>
      <c r="O10" s="3">
        <f t="shared" si="3"/>
        <v>1.8400000000000034E-2</v>
      </c>
      <c r="P10">
        <f>SQRT(P9)</f>
        <v>15.790979461295649</v>
      </c>
      <c r="R10">
        <v>33.590000000000003</v>
      </c>
      <c r="S10" s="3">
        <f t="shared" si="4"/>
        <v>-6.7203554568175367E-2</v>
      </c>
      <c r="T10">
        <f>SQRT(T9)</f>
        <v>8.0806726517741758</v>
      </c>
      <c r="V10">
        <v>261.24009999999998</v>
      </c>
      <c r="W10" s="3">
        <f t="shared" si="5"/>
        <v>-0.10180501914903936</v>
      </c>
      <c r="Z10">
        <v>45.24</v>
      </c>
      <c r="AA10" s="3">
        <f t="shared" si="6"/>
        <v>6.698113207547178E-2</v>
      </c>
      <c r="AD10">
        <v>10.63</v>
      </c>
      <c r="AE10" s="3">
        <f t="shared" si="7"/>
        <v>6.6198595787362091E-2</v>
      </c>
      <c r="AF10">
        <f>SQRT(AF9)</f>
        <v>4.5119740202609284</v>
      </c>
      <c r="AH10">
        <v>145.80000000000001</v>
      </c>
      <c r="AI10" s="3">
        <f t="shared" si="8"/>
        <v>4.5161290322580726E-2</v>
      </c>
      <c r="AJ10">
        <f>SQRT(AJ9)</f>
        <v>45.606939752757377</v>
      </c>
      <c r="AL10">
        <v>48.31</v>
      </c>
      <c r="AM10" s="3">
        <f t="shared" si="9"/>
        <v>5.3883071553228593E-2</v>
      </c>
    </row>
    <row r="11" spans="2:40" x14ac:dyDescent="0.25">
      <c r="B11">
        <v>30.6</v>
      </c>
      <c r="C11" s="3">
        <f t="shared" si="0"/>
        <v>6.5402223675615199E-4</v>
      </c>
      <c r="F11">
        <v>26.92</v>
      </c>
      <c r="G11" s="3">
        <f t="shared" si="1"/>
        <v>6.7314884068811996E-3</v>
      </c>
      <c r="J11">
        <v>440</v>
      </c>
      <c r="K11" s="3">
        <f t="shared" si="2"/>
        <v>0.16094986807387862</v>
      </c>
      <c r="N11">
        <v>11.62</v>
      </c>
      <c r="O11" s="3">
        <f t="shared" si="3"/>
        <v>-8.7195600942655244E-2</v>
      </c>
      <c r="R11">
        <v>35.36</v>
      </c>
      <c r="S11" s="3">
        <f t="shared" si="4"/>
        <v>5.2694254242333906E-2</v>
      </c>
      <c r="V11">
        <v>252.14009999999999</v>
      </c>
      <c r="W11" s="3">
        <f t="shared" si="5"/>
        <v>-3.4833855904970158E-2</v>
      </c>
      <c r="Z11">
        <v>45.42</v>
      </c>
      <c r="AA11" s="3">
        <f t="shared" si="6"/>
        <v>3.9787798408488003E-3</v>
      </c>
      <c r="AD11">
        <v>12.28</v>
      </c>
      <c r="AE11" s="3">
        <f t="shared" si="7"/>
        <v>0.15522107243650032</v>
      </c>
      <c r="AH11">
        <v>160.6</v>
      </c>
      <c r="AI11" s="3">
        <f t="shared" si="8"/>
        <v>0.10150891632373102</v>
      </c>
      <c r="AL11">
        <v>48.66</v>
      </c>
      <c r="AM11" s="3">
        <f t="shared" si="9"/>
        <v>7.2448768370936513E-3</v>
      </c>
    </row>
    <row r="12" spans="2:40" x14ac:dyDescent="0.25">
      <c r="B12">
        <v>28.664999999999999</v>
      </c>
      <c r="C12" s="3">
        <f t="shared" si="0"/>
        <v>-6.3235294117647126E-2</v>
      </c>
      <c r="F12">
        <v>27.85</v>
      </c>
      <c r="G12" s="3">
        <f t="shared" si="1"/>
        <v>3.4546805349182752E-2</v>
      </c>
      <c r="J12">
        <v>235</v>
      </c>
      <c r="K12" s="3">
        <f t="shared" si="2"/>
        <v>-0.46590909090909088</v>
      </c>
      <c r="N12">
        <v>11.23</v>
      </c>
      <c r="O12" s="3">
        <f t="shared" si="3"/>
        <v>-3.3562822719449124E-2</v>
      </c>
      <c r="R12">
        <v>34.74</v>
      </c>
      <c r="S12" s="3">
        <f t="shared" si="4"/>
        <v>-1.7533936651583638E-2</v>
      </c>
      <c r="V12">
        <v>238.42009999999999</v>
      </c>
      <c r="W12" s="3">
        <f t="shared" si="5"/>
        <v>-5.4414192744430573E-2</v>
      </c>
      <c r="Z12">
        <v>43.4</v>
      </c>
      <c r="AA12" s="3">
        <f t="shared" si="6"/>
        <v>-4.4473800088066999E-2</v>
      </c>
      <c r="AD12">
        <v>12.23</v>
      </c>
      <c r="AE12" s="3">
        <f t="shared" si="7"/>
        <v>-4.0716612377849296E-3</v>
      </c>
      <c r="AH12">
        <v>152.55000000000001</v>
      </c>
      <c r="AI12" s="3">
        <f t="shared" si="8"/>
        <v>-5.0124533001245225E-2</v>
      </c>
      <c r="AL12">
        <v>48.25</v>
      </c>
      <c r="AM12" s="3">
        <f t="shared" si="9"/>
        <v>-8.4258117550348663E-3</v>
      </c>
    </row>
    <row r="13" spans="2:40" x14ac:dyDescent="0.25">
      <c r="B13">
        <v>30.28</v>
      </c>
      <c r="C13" s="3">
        <f t="shared" si="0"/>
        <v>5.6340484911913555E-2</v>
      </c>
      <c r="F13">
        <v>28.91</v>
      </c>
      <c r="G13" s="3">
        <f t="shared" si="1"/>
        <v>3.806104129263909E-2</v>
      </c>
      <c r="J13">
        <v>184</v>
      </c>
      <c r="K13" s="3">
        <f t="shared" si="2"/>
        <v>-0.21702127659574469</v>
      </c>
      <c r="N13">
        <v>10.17</v>
      </c>
      <c r="O13" s="3">
        <f t="shared" si="3"/>
        <v>-9.439002671415854E-2</v>
      </c>
      <c r="R13">
        <v>31.88</v>
      </c>
      <c r="S13" s="3">
        <f t="shared" si="4"/>
        <v>-8.2325849165227491E-2</v>
      </c>
      <c r="V13">
        <v>214.34010000000001</v>
      </c>
      <c r="W13" s="3">
        <f t="shared" si="5"/>
        <v>-0.10099819604135719</v>
      </c>
      <c r="Z13">
        <v>39.200000000000003</v>
      </c>
      <c r="AA13" s="3">
        <f t="shared" si="6"/>
        <v>-9.6774193548386997E-2</v>
      </c>
      <c r="AD13">
        <v>13.32</v>
      </c>
      <c r="AE13" s="3">
        <f t="shared" si="7"/>
        <v>8.9125102207686005E-2</v>
      </c>
      <c r="AH13">
        <v>135.9</v>
      </c>
      <c r="AI13" s="3">
        <f t="shared" si="8"/>
        <v>-0.10914454277286138</v>
      </c>
      <c r="AL13">
        <v>45.46</v>
      </c>
      <c r="AM13" s="3">
        <f t="shared" si="9"/>
        <v>-5.7823834196891175E-2</v>
      </c>
    </row>
    <row r="14" spans="2:40" x14ac:dyDescent="0.25">
      <c r="B14">
        <v>32.104999999999997</v>
      </c>
      <c r="C14" s="3">
        <f t="shared" si="0"/>
        <v>6.0270805812417297E-2</v>
      </c>
      <c r="F14">
        <v>31.92</v>
      </c>
      <c r="G14" s="3">
        <f t="shared" si="1"/>
        <v>0.10411622276029062</v>
      </c>
      <c r="J14">
        <v>235</v>
      </c>
      <c r="K14" s="3">
        <f t="shared" si="2"/>
        <v>0.27717391304347827</v>
      </c>
      <c r="N14">
        <v>9.9700000000000006</v>
      </c>
      <c r="O14" s="3">
        <f t="shared" si="3"/>
        <v>-1.9665683382497471E-2</v>
      </c>
      <c r="R14">
        <v>35.21</v>
      </c>
      <c r="S14" s="3">
        <f t="shared" si="4"/>
        <v>0.10445420326223344</v>
      </c>
      <c r="V14">
        <v>225.5401</v>
      </c>
      <c r="W14" s="3">
        <f t="shared" si="5"/>
        <v>5.2253404752540415E-2</v>
      </c>
      <c r="Z14">
        <v>42.14</v>
      </c>
      <c r="AA14" s="3">
        <f t="shared" si="6"/>
        <v>7.4999999999999942E-2</v>
      </c>
      <c r="AD14">
        <v>12.27</v>
      </c>
      <c r="AE14" s="3">
        <f t="shared" si="7"/>
        <v>-7.8828828828828884E-2</v>
      </c>
      <c r="AH14">
        <v>129.15</v>
      </c>
      <c r="AI14" s="3">
        <f t="shared" si="8"/>
        <v>-4.9668874172185427E-2</v>
      </c>
      <c r="AL14">
        <v>43.01</v>
      </c>
      <c r="AM14" s="3">
        <f t="shared" si="9"/>
        <v>-5.3893532776066934E-2</v>
      </c>
    </row>
    <row r="15" spans="2:40" x14ac:dyDescent="0.25">
      <c r="B15">
        <v>35.655000000000001</v>
      </c>
      <c r="C15" s="3">
        <f t="shared" si="0"/>
        <v>0.1105746768416136</v>
      </c>
      <c r="F15">
        <v>33.11</v>
      </c>
      <c r="G15" s="3">
        <f t="shared" si="1"/>
        <v>3.7280701754385893E-2</v>
      </c>
      <c r="J15">
        <v>235</v>
      </c>
      <c r="K15" s="3">
        <f t="shared" si="2"/>
        <v>0</v>
      </c>
      <c r="N15">
        <v>10</v>
      </c>
      <c r="O15" s="3">
        <f t="shared" si="3"/>
        <v>3.0090270812436668E-3</v>
      </c>
      <c r="R15">
        <v>34.549999999999997</v>
      </c>
      <c r="S15" s="3">
        <f t="shared" si="4"/>
        <v>-1.8744674808293203E-2</v>
      </c>
      <c r="V15">
        <v>240.73009999999999</v>
      </c>
      <c r="W15" s="3">
        <f t="shared" si="5"/>
        <v>6.7349442515987165E-2</v>
      </c>
      <c r="Z15">
        <v>43.31</v>
      </c>
      <c r="AA15" s="3">
        <f t="shared" si="6"/>
        <v>2.7764594209776974E-2</v>
      </c>
      <c r="AD15">
        <v>15.61</v>
      </c>
      <c r="AE15" s="3">
        <f t="shared" si="7"/>
        <v>0.27220863895680519</v>
      </c>
      <c r="AH15">
        <v>134.5</v>
      </c>
      <c r="AI15" s="3">
        <f t="shared" si="8"/>
        <v>4.1424699961285283E-2</v>
      </c>
      <c r="AL15">
        <v>41.97</v>
      </c>
      <c r="AM15" s="3">
        <f t="shared" si="9"/>
        <v>-2.4180423157405234E-2</v>
      </c>
    </row>
    <row r="16" spans="2:40" x14ac:dyDescent="0.25">
      <c r="B16">
        <v>33</v>
      </c>
      <c r="C16" s="3">
        <f t="shared" si="0"/>
        <v>-7.4463609591922622E-2</v>
      </c>
      <c r="F16">
        <v>33.06</v>
      </c>
      <c r="G16" s="3">
        <f t="shared" si="1"/>
        <v>-1.5101177891874709E-3</v>
      </c>
      <c r="J16">
        <v>254</v>
      </c>
      <c r="K16" s="3">
        <f t="shared" si="2"/>
        <v>8.085106382978724E-2</v>
      </c>
      <c r="N16">
        <v>9.25</v>
      </c>
      <c r="O16" s="3">
        <f t="shared" si="3"/>
        <v>-7.4999999999999997E-2</v>
      </c>
      <c r="R16">
        <v>33.340000000000003</v>
      </c>
      <c r="S16" s="3">
        <f t="shared" si="4"/>
        <v>-3.5021707670043235E-2</v>
      </c>
      <c r="V16">
        <v>228.62010000000001</v>
      </c>
      <c r="W16" s="3">
        <f t="shared" si="5"/>
        <v>-5.0305300417355307E-2</v>
      </c>
      <c r="Z16">
        <v>39.78</v>
      </c>
      <c r="AA16" s="3">
        <f t="shared" si="6"/>
        <v>-8.1505425998614656E-2</v>
      </c>
      <c r="AD16">
        <v>17.5</v>
      </c>
      <c r="AE16" s="3">
        <f t="shared" si="7"/>
        <v>0.12107623318385655</v>
      </c>
      <c r="AH16">
        <v>127.4</v>
      </c>
      <c r="AI16" s="3">
        <f t="shared" si="8"/>
        <v>-5.2788104089219287E-2</v>
      </c>
      <c r="AL16">
        <v>42.09</v>
      </c>
      <c r="AM16" s="3">
        <f t="shared" si="9"/>
        <v>2.8591851322374209E-3</v>
      </c>
    </row>
    <row r="17" spans="2:39" x14ac:dyDescent="0.25">
      <c r="B17">
        <v>30.774999999999999</v>
      </c>
      <c r="C17" s="3">
        <f t="shared" si="0"/>
        <v>-6.742424242424247E-2</v>
      </c>
      <c r="F17">
        <v>28.02</v>
      </c>
      <c r="G17" s="3">
        <f t="shared" si="1"/>
        <v>-0.15245009074410171</v>
      </c>
      <c r="J17">
        <v>184</v>
      </c>
      <c r="K17" s="3">
        <f t="shared" si="2"/>
        <v>-0.27559055118110237</v>
      </c>
      <c r="N17">
        <v>13.02</v>
      </c>
      <c r="O17" s="3">
        <f t="shared" si="3"/>
        <v>0.40756756756756751</v>
      </c>
      <c r="R17">
        <v>31.7</v>
      </c>
      <c r="S17" s="3">
        <f t="shared" si="4"/>
        <v>-4.9190161967606595E-2</v>
      </c>
      <c r="V17">
        <v>209.7201</v>
      </c>
      <c r="W17" s="3">
        <f t="shared" si="5"/>
        <v>-8.2669896478918536E-2</v>
      </c>
      <c r="Z17">
        <v>39.979999999999997</v>
      </c>
      <c r="AA17" s="3">
        <f t="shared" si="6"/>
        <v>5.0276520864755087E-3</v>
      </c>
      <c r="AD17">
        <v>10.87</v>
      </c>
      <c r="AE17" s="3">
        <f t="shared" si="7"/>
        <v>-0.37885714285714289</v>
      </c>
      <c r="AH17">
        <v>126.05</v>
      </c>
      <c r="AI17" s="3">
        <f t="shared" si="8"/>
        <v>-1.0596546310832091E-2</v>
      </c>
      <c r="AL17">
        <v>39.78</v>
      </c>
      <c r="AM17" s="3">
        <f t="shared" si="9"/>
        <v>-5.4882394868139749E-2</v>
      </c>
    </row>
    <row r="18" spans="2:39" x14ac:dyDescent="0.25">
      <c r="B18">
        <v>23.105</v>
      </c>
      <c r="C18" s="3">
        <f t="shared" si="0"/>
        <v>-0.24922826969943132</v>
      </c>
      <c r="F18">
        <v>27.07</v>
      </c>
      <c r="G18" s="3">
        <f t="shared" si="1"/>
        <v>-3.3904354032833664E-2</v>
      </c>
      <c r="J18">
        <v>147</v>
      </c>
      <c r="K18" s="3">
        <f t="shared" si="2"/>
        <v>-0.20108695652173914</v>
      </c>
      <c r="N18">
        <v>4.54</v>
      </c>
      <c r="O18" s="3">
        <f t="shared" si="3"/>
        <v>-0.65130568356374818</v>
      </c>
      <c r="R18">
        <v>30.83</v>
      </c>
      <c r="S18" s="3">
        <f t="shared" si="4"/>
        <v>-2.7444794952681421E-2</v>
      </c>
      <c r="V18">
        <v>201.11009999999999</v>
      </c>
      <c r="W18" s="3">
        <f t="shared" si="5"/>
        <v>-4.1054720076902564E-2</v>
      </c>
      <c r="Z18">
        <v>39.54</v>
      </c>
      <c r="AA18" s="3">
        <f t="shared" si="6"/>
        <v>-1.1005502751375632E-2</v>
      </c>
      <c r="AD18">
        <v>9.31</v>
      </c>
      <c r="AE18" s="3">
        <f t="shared" si="7"/>
        <v>-0.1435142594296227</v>
      </c>
      <c r="AH18">
        <v>120.75</v>
      </c>
      <c r="AI18" s="3">
        <f t="shared" si="8"/>
        <v>-4.2046806822689388E-2</v>
      </c>
      <c r="AL18">
        <v>42.15</v>
      </c>
      <c r="AM18" s="3">
        <f t="shared" si="9"/>
        <v>5.9577677224735982E-2</v>
      </c>
    </row>
    <row r="19" spans="2:39" x14ac:dyDescent="0.25">
      <c r="B19">
        <v>28.055</v>
      </c>
      <c r="C19" s="3">
        <f t="shared" si="0"/>
        <v>0.21423934213373724</v>
      </c>
      <c r="F19">
        <v>24.5</v>
      </c>
      <c r="G19" s="3">
        <f t="shared" si="1"/>
        <v>-9.4939046915404515E-2</v>
      </c>
      <c r="J19">
        <v>155</v>
      </c>
      <c r="K19" s="3">
        <f t="shared" si="2"/>
        <v>5.4421768707482991E-2</v>
      </c>
      <c r="N19">
        <v>5.39</v>
      </c>
      <c r="O19" s="3">
        <f t="shared" si="3"/>
        <v>0.18722466960352416</v>
      </c>
      <c r="R19">
        <v>31.1</v>
      </c>
      <c r="S19" s="3">
        <f t="shared" si="4"/>
        <v>8.7577035355174554E-3</v>
      </c>
      <c r="V19">
        <v>180.81010000000001</v>
      </c>
      <c r="W19" s="3">
        <f t="shared" si="5"/>
        <v>-0.10093973400639741</v>
      </c>
      <c r="Z19">
        <v>38.54</v>
      </c>
      <c r="AA19" s="3">
        <f t="shared" si="6"/>
        <v>-2.5290844714213456E-2</v>
      </c>
      <c r="AD19">
        <v>9.4</v>
      </c>
      <c r="AE19" s="3">
        <f t="shared" si="7"/>
        <v>9.6670247046186739E-3</v>
      </c>
      <c r="AH19">
        <v>131.25</v>
      </c>
      <c r="AI19" s="3">
        <f t="shared" si="8"/>
        <v>8.6956521739130432E-2</v>
      </c>
      <c r="AL19">
        <v>50.03</v>
      </c>
      <c r="AM19" s="3">
        <f t="shared" si="9"/>
        <v>0.18695136417556352</v>
      </c>
    </row>
    <row r="20" spans="2:39" x14ac:dyDescent="0.25">
      <c r="B20">
        <v>28.204999999999998</v>
      </c>
      <c r="C20" s="3">
        <f t="shared" si="0"/>
        <v>5.3466405275351481E-3</v>
      </c>
      <c r="F20">
        <v>24.37</v>
      </c>
      <c r="G20" s="3">
        <f t="shared" si="1"/>
        <v>-5.3061224489795514E-3</v>
      </c>
      <c r="J20">
        <v>114</v>
      </c>
      <c r="K20" s="3">
        <f t="shared" si="2"/>
        <v>-0.26451612903225807</v>
      </c>
      <c r="N20">
        <v>5.01</v>
      </c>
      <c r="O20" s="3">
        <f t="shared" si="3"/>
        <v>-7.0500927643784767E-2</v>
      </c>
      <c r="R20">
        <v>28.77</v>
      </c>
      <c r="S20" s="3">
        <f t="shared" si="4"/>
        <v>-7.4919614147910027E-2</v>
      </c>
      <c r="V20">
        <v>151.62</v>
      </c>
      <c r="W20" s="3">
        <f t="shared" si="5"/>
        <v>-0.16144064960972865</v>
      </c>
      <c r="Z20">
        <v>37.17</v>
      </c>
      <c r="AA20" s="3">
        <f t="shared" si="6"/>
        <v>-3.5547483134405748E-2</v>
      </c>
      <c r="AD20">
        <v>8.01</v>
      </c>
      <c r="AE20" s="3">
        <f t="shared" si="7"/>
        <v>-0.14787234042553196</v>
      </c>
      <c r="AH20">
        <v>128.19999999999999</v>
      </c>
      <c r="AI20" s="3">
        <f t="shared" si="8"/>
        <v>-2.3238095238095325E-2</v>
      </c>
      <c r="AL20">
        <v>46.38</v>
      </c>
      <c r="AM20" s="3">
        <f t="shared" si="9"/>
        <v>-7.2956226264241419E-2</v>
      </c>
    </row>
    <row r="21" spans="2:39" x14ac:dyDescent="0.25">
      <c r="B21">
        <v>30.645</v>
      </c>
      <c r="C21" s="3">
        <f t="shared" si="0"/>
        <v>8.6509484134018835E-2</v>
      </c>
      <c r="F21">
        <v>24.09</v>
      </c>
      <c r="G21" s="3">
        <f t="shared" si="1"/>
        <v>-1.1489536315141614E-2</v>
      </c>
      <c r="J21">
        <v>176</v>
      </c>
      <c r="K21" s="3">
        <f t="shared" si="2"/>
        <v>0.54385964912280704</v>
      </c>
      <c r="N21">
        <v>5.4</v>
      </c>
      <c r="O21" s="3">
        <f t="shared" si="3"/>
        <v>7.7844311377245623E-2</v>
      </c>
      <c r="R21">
        <v>30.78</v>
      </c>
      <c r="S21" s="3">
        <f t="shared" si="4"/>
        <v>6.9864442127215903E-2</v>
      </c>
      <c r="V21">
        <v>161.28</v>
      </c>
      <c r="W21" s="3">
        <f t="shared" si="5"/>
        <v>6.3711911357340695E-2</v>
      </c>
      <c r="Z21">
        <v>38.04</v>
      </c>
      <c r="AA21" s="3">
        <f t="shared" si="6"/>
        <v>2.340597255851486E-2</v>
      </c>
      <c r="AD21">
        <v>10.63</v>
      </c>
      <c r="AE21" s="3">
        <f t="shared" si="7"/>
        <v>0.32709113607990026</v>
      </c>
      <c r="AH21">
        <v>133.4</v>
      </c>
      <c r="AI21" s="3">
        <f t="shared" si="8"/>
        <v>4.0561622464898729E-2</v>
      </c>
      <c r="AL21">
        <v>52.16</v>
      </c>
      <c r="AM21" s="3">
        <f t="shared" si="9"/>
        <v>0.12462268219059926</v>
      </c>
    </row>
    <row r="22" spans="2:39" x14ac:dyDescent="0.25">
      <c r="B22">
        <v>31.07</v>
      </c>
      <c r="C22" s="3">
        <f t="shared" si="0"/>
        <v>1.3868494044705523E-2</v>
      </c>
      <c r="F22">
        <v>25.64</v>
      </c>
      <c r="G22" s="3">
        <f t="shared" si="1"/>
        <v>6.4342050643420537E-2</v>
      </c>
      <c r="J22">
        <v>201</v>
      </c>
      <c r="K22" s="3">
        <f t="shared" si="2"/>
        <v>0.14204545454545456</v>
      </c>
      <c r="N22">
        <v>5.43</v>
      </c>
      <c r="O22" s="3">
        <f t="shared" si="3"/>
        <v>5.5555555555554369E-3</v>
      </c>
      <c r="R22">
        <v>28.7</v>
      </c>
      <c r="S22" s="3">
        <f t="shared" si="4"/>
        <v>-6.7576348278102716E-2</v>
      </c>
      <c r="V22">
        <v>151.19999999999999</v>
      </c>
      <c r="W22" s="3">
        <f t="shared" si="5"/>
        <v>-6.2500000000000083E-2</v>
      </c>
      <c r="Z22">
        <v>35.9</v>
      </c>
      <c r="AA22" s="3">
        <f t="shared" si="6"/>
        <v>-5.625657202944271E-2</v>
      </c>
      <c r="AD22">
        <v>13.15</v>
      </c>
      <c r="AE22" s="3">
        <f t="shared" si="7"/>
        <v>0.23706491063029156</v>
      </c>
      <c r="AH22">
        <v>144.30000000000001</v>
      </c>
      <c r="AI22" s="3">
        <f t="shared" si="8"/>
        <v>8.1709145427286398E-2</v>
      </c>
      <c r="AL22">
        <v>51.96</v>
      </c>
      <c r="AM22" s="3">
        <f t="shared" si="9"/>
        <v>-3.8343558282207773E-3</v>
      </c>
    </row>
    <row r="23" spans="2:39" x14ac:dyDescent="0.25">
      <c r="B23">
        <v>30.43</v>
      </c>
      <c r="C23" s="3">
        <f t="shared" si="0"/>
        <v>-2.0598648213710994E-2</v>
      </c>
      <c r="F23">
        <v>26.72</v>
      </c>
      <c r="G23" s="3">
        <f t="shared" si="1"/>
        <v>4.2121684867394628E-2</v>
      </c>
      <c r="J23">
        <v>179</v>
      </c>
      <c r="K23" s="3">
        <f t="shared" si="2"/>
        <v>-0.10945273631840796</v>
      </c>
      <c r="N23">
        <v>4.93</v>
      </c>
      <c r="O23" s="3">
        <f t="shared" si="3"/>
        <v>-9.2081031307550645E-2</v>
      </c>
      <c r="R23">
        <v>28.47</v>
      </c>
      <c r="S23" s="3">
        <f t="shared" si="4"/>
        <v>-8.0139372822299795E-3</v>
      </c>
      <c r="V23">
        <v>127.33</v>
      </c>
      <c r="W23" s="3">
        <f t="shared" si="5"/>
        <v>-0.15787037037037033</v>
      </c>
      <c r="Z23">
        <v>35.020000000000003</v>
      </c>
      <c r="AA23" s="3">
        <f t="shared" si="6"/>
        <v>-2.4512534818941379E-2</v>
      </c>
      <c r="AD23">
        <v>12.94</v>
      </c>
      <c r="AE23" s="3">
        <f t="shared" si="7"/>
        <v>-1.5969581749049493E-2</v>
      </c>
      <c r="AH23">
        <v>168.95</v>
      </c>
      <c r="AI23" s="3">
        <f t="shared" si="8"/>
        <v>0.17082467082467065</v>
      </c>
      <c r="AL23">
        <v>55.72</v>
      </c>
      <c r="AM23" s="3">
        <f t="shared" si="9"/>
        <v>7.2363356428021511E-2</v>
      </c>
    </row>
    <row r="24" spans="2:39" x14ac:dyDescent="0.25">
      <c r="B24">
        <v>31.934999999999999</v>
      </c>
      <c r="C24" s="3">
        <f t="shared" si="0"/>
        <v>4.9457771935589846E-2</v>
      </c>
      <c r="F24">
        <v>23.26</v>
      </c>
      <c r="G24" s="3">
        <f t="shared" si="1"/>
        <v>-0.12949101796407175</v>
      </c>
      <c r="J24">
        <v>144</v>
      </c>
      <c r="K24" s="3">
        <f t="shared" si="2"/>
        <v>-0.19553072625698323</v>
      </c>
      <c r="N24">
        <v>4.1900000000000004</v>
      </c>
      <c r="O24" s="3">
        <f t="shared" si="3"/>
        <v>-0.15010141987829601</v>
      </c>
      <c r="R24">
        <v>22.47</v>
      </c>
      <c r="S24" s="3">
        <f t="shared" si="4"/>
        <v>-0.21074815595363541</v>
      </c>
      <c r="V24">
        <v>62.02</v>
      </c>
      <c r="W24" s="3">
        <f t="shared" si="5"/>
        <v>-0.51291918636613532</v>
      </c>
      <c r="Z24">
        <v>25.4</v>
      </c>
      <c r="AA24" s="3">
        <f t="shared" si="6"/>
        <v>-0.27470017133066832</v>
      </c>
      <c r="AD24">
        <v>13.56</v>
      </c>
      <c r="AE24" s="3">
        <f t="shared" si="7"/>
        <v>4.7913446676970714E-2</v>
      </c>
      <c r="AH24">
        <v>161.05000000000001</v>
      </c>
      <c r="AI24" s="3">
        <f t="shared" si="8"/>
        <v>-4.6759396271085989E-2</v>
      </c>
      <c r="AL24">
        <v>55.22</v>
      </c>
      <c r="AM24" s="3">
        <f t="shared" si="9"/>
        <v>-8.9734386216798277E-3</v>
      </c>
    </row>
    <row r="25" spans="2:39" x14ac:dyDescent="0.25">
      <c r="B25">
        <v>37.744999999999997</v>
      </c>
      <c r="C25" s="3">
        <f t="shared" si="0"/>
        <v>0.18193204947549707</v>
      </c>
      <c r="F25">
        <v>21.99</v>
      </c>
      <c r="G25" s="3">
        <f t="shared" si="1"/>
        <v>-5.4600171969045701E-2</v>
      </c>
      <c r="J25">
        <v>164</v>
      </c>
      <c r="K25" s="3">
        <f t="shared" si="2"/>
        <v>0.1388888888888889</v>
      </c>
      <c r="N25">
        <v>4.6399999999999997</v>
      </c>
      <c r="O25" s="3">
        <f t="shared" si="3"/>
        <v>0.10739856801909289</v>
      </c>
      <c r="R25">
        <v>24.73</v>
      </c>
      <c r="S25" s="3">
        <f t="shared" si="4"/>
        <v>0.10057854917668009</v>
      </c>
      <c r="V25">
        <v>66.709999999999994</v>
      </c>
      <c r="W25" s="3">
        <f t="shared" si="5"/>
        <v>7.5620767494356506E-2</v>
      </c>
      <c r="Z25">
        <v>27.84</v>
      </c>
      <c r="AA25" s="3">
        <f t="shared" si="6"/>
        <v>9.6062992125984306E-2</v>
      </c>
      <c r="AD25">
        <v>8.92</v>
      </c>
      <c r="AE25" s="3">
        <f t="shared" si="7"/>
        <v>-0.34218289085545728</v>
      </c>
      <c r="AH25">
        <v>160.55000000000001</v>
      </c>
      <c r="AI25" s="3">
        <f t="shared" si="8"/>
        <v>-3.1046258925799437E-3</v>
      </c>
      <c r="AL25">
        <v>50.58</v>
      </c>
      <c r="AM25" s="3">
        <f t="shared" si="9"/>
        <v>-8.4027526258601964E-2</v>
      </c>
    </row>
    <row r="26" spans="2:39" x14ac:dyDescent="0.25">
      <c r="B26">
        <v>34.65</v>
      </c>
      <c r="C26" s="3">
        <f t="shared" si="0"/>
        <v>-8.1997615578222258E-2</v>
      </c>
      <c r="F26">
        <v>24.05</v>
      </c>
      <c r="G26" s="3">
        <f t="shared" si="1"/>
        <v>9.3678944974988743E-2</v>
      </c>
      <c r="J26">
        <v>137</v>
      </c>
      <c r="K26" s="3">
        <f t="shared" si="2"/>
        <v>-0.16463414634146342</v>
      </c>
      <c r="N26">
        <v>5.17</v>
      </c>
      <c r="O26" s="3">
        <f t="shared" si="3"/>
        <v>0.11422413793103454</v>
      </c>
      <c r="R26">
        <v>27.83</v>
      </c>
      <c r="S26" s="3">
        <f t="shared" si="4"/>
        <v>0.12535382126971281</v>
      </c>
      <c r="V26">
        <v>73.989999999999995</v>
      </c>
      <c r="W26" s="3">
        <f t="shared" si="5"/>
        <v>0.10912906610703045</v>
      </c>
      <c r="Z26">
        <v>29.64</v>
      </c>
      <c r="AA26" s="3">
        <f t="shared" si="6"/>
        <v>6.4655172413793136E-2</v>
      </c>
      <c r="AD26">
        <v>9.57</v>
      </c>
      <c r="AE26" s="3">
        <f t="shared" si="7"/>
        <v>7.2869955156950716E-2</v>
      </c>
      <c r="AH26">
        <v>144.9</v>
      </c>
      <c r="AI26" s="3">
        <f t="shared" si="8"/>
        <v>-9.7477421364061068E-2</v>
      </c>
      <c r="AL26">
        <v>49.02</v>
      </c>
      <c r="AM26" s="3">
        <f t="shared" si="9"/>
        <v>-3.0842230130486262E-2</v>
      </c>
    </row>
    <row r="27" spans="2:39" x14ac:dyDescent="0.25">
      <c r="B27">
        <v>31.64</v>
      </c>
      <c r="C27" s="3">
        <f t="shared" si="0"/>
        <v>-8.6868686868686817E-2</v>
      </c>
      <c r="F27">
        <v>22.56</v>
      </c>
      <c r="G27" s="3">
        <f t="shared" si="1"/>
        <v>-6.1954261954262034E-2</v>
      </c>
      <c r="J27">
        <v>121</v>
      </c>
      <c r="K27" s="3">
        <f t="shared" si="2"/>
        <v>-0.11678832116788321</v>
      </c>
      <c r="N27">
        <v>4.6899999999999995</v>
      </c>
      <c r="O27" s="3">
        <f t="shared" si="3"/>
        <v>-9.2843326885880165E-2</v>
      </c>
      <c r="R27">
        <v>33.07</v>
      </c>
      <c r="S27" s="3">
        <f t="shared" si="4"/>
        <v>0.18828602227811722</v>
      </c>
      <c r="V27">
        <v>84.07</v>
      </c>
      <c r="W27" s="3">
        <f t="shared" si="5"/>
        <v>0.13623462630085145</v>
      </c>
      <c r="Z27">
        <v>28.44</v>
      </c>
      <c r="AA27" s="3">
        <f t="shared" si="6"/>
        <v>-4.0485829959514143E-2</v>
      </c>
      <c r="AD27">
        <v>6.83</v>
      </c>
      <c r="AE27" s="3">
        <f t="shared" si="7"/>
        <v>-0.28631138975966564</v>
      </c>
      <c r="AH27">
        <v>132.35</v>
      </c>
      <c r="AI27" s="3">
        <f t="shared" si="8"/>
        <v>-8.6611456176673637E-2</v>
      </c>
      <c r="AL27">
        <v>44.06</v>
      </c>
      <c r="AM27" s="3">
        <f t="shared" si="9"/>
        <v>-0.10118319053447573</v>
      </c>
    </row>
    <row r="28" spans="2:39" x14ac:dyDescent="0.25">
      <c r="B28">
        <v>32.130000000000003</v>
      </c>
      <c r="C28" s="3">
        <f t="shared" si="0"/>
        <v>1.5486725663716876E-2</v>
      </c>
      <c r="F28">
        <v>17.77</v>
      </c>
      <c r="G28" s="3">
        <f t="shared" si="1"/>
        <v>-0.21232269503546097</v>
      </c>
      <c r="J28">
        <v>99</v>
      </c>
      <c r="K28" s="3">
        <f t="shared" si="2"/>
        <v>-0.18181818181818182</v>
      </c>
      <c r="N28">
        <v>4.13</v>
      </c>
      <c r="O28" s="3">
        <f t="shared" si="3"/>
        <v>-0.11940298507462679</v>
      </c>
      <c r="R28">
        <v>29.71</v>
      </c>
      <c r="S28" s="3">
        <f t="shared" si="4"/>
        <v>-0.10160266102207437</v>
      </c>
      <c r="V28">
        <v>89.39</v>
      </c>
      <c r="W28" s="3">
        <f t="shared" si="5"/>
        <v>6.328059950041641E-2</v>
      </c>
      <c r="Z28">
        <v>25.99</v>
      </c>
      <c r="AA28" s="3">
        <f t="shared" si="6"/>
        <v>-8.614627285513371E-2</v>
      </c>
      <c r="AD28">
        <v>4.4800000000000004</v>
      </c>
      <c r="AE28" s="3">
        <f t="shared" si="7"/>
        <v>-0.34407027818448016</v>
      </c>
      <c r="AH28">
        <v>89.55</v>
      </c>
      <c r="AI28" s="3">
        <f t="shared" si="8"/>
        <v>-0.32338496411031353</v>
      </c>
      <c r="AL28">
        <v>38.590000000000003</v>
      </c>
      <c r="AM28" s="3">
        <f t="shared" si="9"/>
        <v>-0.12414888788016339</v>
      </c>
    </row>
    <row r="29" spans="2:39" x14ac:dyDescent="0.25">
      <c r="B29">
        <v>26.05</v>
      </c>
      <c r="C29" s="3">
        <f t="shared" si="0"/>
        <v>-0.18923124805477751</v>
      </c>
      <c r="F29">
        <v>16.54</v>
      </c>
      <c r="G29" s="3">
        <f t="shared" si="1"/>
        <v>-6.9217782779966264E-2</v>
      </c>
      <c r="J29">
        <v>45</v>
      </c>
      <c r="K29" s="3">
        <f t="shared" si="2"/>
        <v>-0.54545454545454541</v>
      </c>
      <c r="N29">
        <v>3.11</v>
      </c>
      <c r="O29" s="3">
        <f t="shared" si="3"/>
        <v>-0.24697336561743344</v>
      </c>
      <c r="R29">
        <v>26.09</v>
      </c>
      <c r="S29" s="3">
        <f t="shared" si="4"/>
        <v>-0.12184449680242346</v>
      </c>
      <c r="V29">
        <v>72.52</v>
      </c>
      <c r="W29" s="3">
        <f t="shared" si="5"/>
        <v>-0.18872357086922478</v>
      </c>
      <c r="Z29">
        <v>29.24</v>
      </c>
      <c r="AA29" s="3">
        <f t="shared" si="6"/>
        <v>0.1250480954213159</v>
      </c>
      <c r="AD29">
        <v>3.68</v>
      </c>
      <c r="AE29" s="3">
        <f t="shared" si="7"/>
        <v>-0.1785714285714286</v>
      </c>
      <c r="AH29">
        <v>74.349999999999994</v>
      </c>
      <c r="AI29" s="3">
        <f t="shared" si="8"/>
        <v>-0.1697375767727527</v>
      </c>
      <c r="AL29">
        <v>32.14</v>
      </c>
      <c r="AM29" s="3">
        <f t="shared" si="9"/>
        <v>-0.16714174656646805</v>
      </c>
    </row>
    <row r="30" spans="2:39" x14ac:dyDescent="0.25">
      <c r="B30">
        <v>27.64</v>
      </c>
      <c r="C30" s="3">
        <f t="shared" si="0"/>
        <v>6.1036468330134347E-2</v>
      </c>
      <c r="F30">
        <v>16.3</v>
      </c>
      <c r="G30" s="3">
        <f t="shared" si="1"/>
        <v>-1.4510278113663752E-2</v>
      </c>
      <c r="J30">
        <v>43</v>
      </c>
      <c r="K30" s="3">
        <f t="shared" si="2"/>
        <v>-4.4444444444444446E-2</v>
      </c>
      <c r="N30">
        <v>3.2</v>
      </c>
      <c r="O30" s="3">
        <f t="shared" si="3"/>
        <v>2.8938906752411675E-2</v>
      </c>
      <c r="R30">
        <v>27.95</v>
      </c>
      <c r="S30" s="3">
        <f t="shared" si="4"/>
        <v>7.1291682637025663E-2</v>
      </c>
      <c r="V30">
        <v>65.87</v>
      </c>
      <c r="W30" s="3">
        <f t="shared" si="5"/>
        <v>-9.1698841698841585E-2</v>
      </c>
      <c r="Z30">
        <v>29.07</v>
      </c>
      <c r="AA30" s="3">
        <f t="shared" si="6"/>
        <v>-5.8139534883720305E-3</v>
      </c>
      <c r="AD30">
        <v>4.01</v>
      </c>
      <c r="AE30" s="3">
        <f t="shared" si="7"/>
        <v>8.967391304347816E-2</v>
      </c>
      <c r="AH30">
        <v>73.25</v>
      </c>
      <c r="AI30" s="3">
        <f t="shared" si="8"/>
        <v>-1.4794889038332136E-2</v>
      </c>
      <c r="AL30">
        <v>38.43</v>
      </c>
      <c r="AM30" s="3">
        <f t="shared" si="9"/>
        <v>0.19570628500311135</v>
      </c>
    </row>
    <row r="31" spans="2:39" x14ac:dyDescent="0.25">
      <c r="B31">
        <v>26.475000000000001</v>
      </c>
      <c r="C31" s="3">
        <f t="shared" si="0"/>
        <v>-4.2149059334298085E-2</v>
      </c>
      <c r="F31">
        <v>14.97</v>
      </c>
      <c r="G31" s="3">
        <f t="shared" si="1"/>
        <v>-8.1595092024539878E-2</v>
      </c>
      <c r="J31">
        <v>38.1</v>
      </c>
      <c r="K31" s="3">
        <f t="shared" si="2"/>
        <v>-0.11395348837209299</v>
      </c>
      <c r="N31">
        <v>3.32</v>
      </c>
      <c r="O31" s="3">
        <f t="shared" si="3"/>
        <v>3.7499999999999895E-2</v>
      </c>
      <c r="R31">
        <v>16.34</v>
      </c>
      <c r="S31" s="3">
        <f t="shared" si="4"/>
        <v>-0.41538461538461535</v>
      </c>
      <c r="V31">
        <v>22.05</v>
      </c>
      <c r="W31" s="3">
        <f t="shared" si="5"/>
        <v>-0.66524973432518608</v>
      </c>
      <c r="Z31">
        <v>21.93</v>
      </c>
      <c r="AA31" s="3">
        <f t="shared" si="6"/>
        <v>-0.24561403508771931</v>
      </c>
      <c r="AD31">
        <v>3.9699999999999998</v>
      </c>
      <c r="AE31" s="3">
        <f t="shared" si="7"/>
        <v>-9.975062344139661E-3</v>
      </c>
      <c r="AH31">
        <v>75.5</v>
      </c>
      <c r="AI31" s="3">
        <f t="shared" si="8"/>
        <v>3.0716723549488054E-2</v>
      </c>
      <c r="AL31">
        <v>35.869999999999997</v>
      </c>
      <c r="AM31" s="3">
        <f t="shared" si="9"/>
        <v>-6.6614623991673227E-2</v>
      </c>
    </row>
    <row r="32" spans="2:39" x14ac:dyDescent="0.25">
      <c r="B32">
        <v>22.364999999999998</v>
      </c>
      <c r="C32" s="3">
        <f t="shared" si="0"/>
        <v>-0.15524079320113324</v>
      </c>
      <c r="F32">
        <v>14.57</v>
      </c>
      <c r="G32" s="3">
        <f t="shared" si="1"/>
        <v>-2.6720106880427544E-2</v>
      </c>
      <c r="J32">
        <v>39</v>
      </c>
      <c r="K32" s="3">
        <f t="shared" si="2"/>
        <v>2.362204724409445E-2</v>
      </c>
      <c r="N32">
        <v>3.2800000000000002</v>
      </c>
      <c r="O32" s="3">
        <f t="shared" si="3"/>
        <v>-1.2048192771084215E-2</v>
      </c>
      <c r="R32">
        <v>12.98</v>
      </c>
      <c r="S32" s="3">
        <f t="shared" si="4"/>
        <v>-0.20563035495716031</v>
      </c>
      <c r="V32">
        <v>19.600000000000001</v>
      </c>
      <c r="W32" s="3">
        <f t="shared" si="5"/>
        <v>-0.11111111111111108</v>
      </c>
      <c r="Z32">
        <v>20.54</v>
      </c>
      <c r="AA32" s="3">
        <f t="shared" si="6"/>
        <v>-6.338349293205657E-2</v>
      </c>
      <c r="AD32">
        <v>3.26</v>
      </c>
      <c r="AE32" s="3">
        <f t="shared" si="7"/>
        <v>-0.17884130982367757</v>
      </c>
      <c r="AH32">
        <v>65.849999999999994</v>
      </c>
      <c r="AI32" s="3">
        <f t="shared" si="8"/>
        <v>-0.12781456953642392</v>
      </c>
      <c r="AL32">
        <v>31.65</v>
      </c>
      <c r="AM32" s="3">
        <f t="shared" si="9"/>
        <v>-0.11764705882352938</v>
      </c>
    </row>
    <row r="33" spans="2:39" x14ac:dyDescent="0.25">
      <c r="B33">
        <v>22.2</v>
      </c>
      <c r="C33" s="3">
        <f t="shared" si="0"/>
        <v>-7.3775989268946643E-3</v>
      </c>
      <c r="F33">
        <v>16.77</v>
      </c>
      <c r="G33" s="3">
        <f t="shared" si="1"/>
        <v>0.15099519560741245</v>
      </c>
      <c r="J33">
        <v>44</v>
      </c>
      <c r="K33" s="3">
        <f t="shared" si="2"/>
        <v>0.12820512820512819</v>
      </c>
      <c r="N33">
        <v>3.55</v>
      </c>
      <c r="O33" s="3">
        <f t="shared" si="3"/>
        <v>8.2317073170731572E-2</v>
      </c>
      <c r="R33">
        <v>13.6</v>
      </c>
      <c r="S33" s="3">
        <f t="shared" si="4"/>
        <v>4.7765793528505331E-2</v>
      </c>
      <c r="V33">
        <v>20.37</v>
      </c>
      <c r="W33" s="3">
        <f t="shared" si="5"/>
        <v>3.9285714285714264E-2</v>
      </c>
      <c r="Z33">
        <v>22.87</v>
      </c>
      <c r="AA33" s="3">
        <f t="shared" si="6"/>
        <v>0.11343719571567683</v>
      </c>
      <c r="AD33">
        <v>4.54</v>
      </c>
      <c r="AE33" s="3">
        <f t="shared" si="7"/>
        <v>0.39263803680981607</v>
      </c>
      <c r="AH33">
        <v>72.75</v>
      </c>
      <c r="AI33" s="3">
        <f t="shared" si="8"/>
        <v>0.10478359908883836</v>
      </c>
      <c r="AL33">
        <v>33.47</v>
      </c>
      <c r="AM33" s="3">
        <f t="shared" si="9"/>
        <v>5.7503949447077422E-2</v>
      </c>
    </row>
    <row r="34" spans="2:39" x14ac:dyDescent="0.25">
      <c r="B34">
        <v>21.36</v>
      </c>
      <c r="C34" s="3">
        <f t="shared" si="0"/>
        <v>-3.7837837837837833E-2</v>
      </c>
      <c r="F34">
        <v>19.32</v>
      </c>
      <c r="G34" s="3">
        <f t="shared" si="1"/>
        <v>0.15205724508050095</v>
      </c>
      <c r="J34">
        <v>68</v>
      </c>
      <c r="K34" s="3">
        <f t="shared" si="2"/>
        <v>0.54545454545454541</v>
      </c>
      <c r="N34">
        <v>3.3</v>
      </c>
      <c r="O34" s="3">
        <f t="shared" si="3"/>
        <v>-7.0422535211267609E-2</v>
      </c>
      <c r="R34">
        <v>13.63</v>
      </c>
      <c r="S34" s="3">
        <f t="shared" si="4"/>
        <v>2.2058823529412601E-3</v>
      </c>
      <c r="V34">
        <v>32.479999999999997</v>
      </c>
      <c r="W34" s="3">
        <f t="shared" si="5"/>
        <v>0.59450171821305819</v>
      </c>
      <c r="Z34">
        <v>23.95</v>
      </c>
      <c r="AA34" s="3">
        <f t="shared" si="6"/>
        <v>4.7223436816790476E-2</v>
      </c>
      <c r="AD34">
        <v>6.4</v>
      </c>
      <c r="AE34" s="3">
        <f t="shared" si="7"/>
        <v>0.40969162995594721</v>
      </c>
      <c r="AH34">
        <v>66.150000000000006</v>
      </c>
      <c r="AI34" s="3">
        <f t="shared" si="8"/>
        <v>-9.072164948453601E-2</v>
      </c>
      <c r="AL34">
        <v>35.61</v>
      </c>
      <c r="AM34" s="3">
        <f t="shared" si="9"/>
        <v>6.393785479533913E-2</v>
      </c>
    </row>
    <row r="35" spans="2:39" x14ac:dyDescent="0.25">
      <c r="B35">
        <v>21.12</v>
      </c>
      <c r="C35" s="3">
        <f t="shared" si="0"/>
        <v>-1.1235955056179702E-2</v>
      </c>
      <c r="F35">
        <v>18.5</v>
      </c>
      <c r="G35" s="3">
        <f t="shared" si="1"/>
        <v>-4.244306418219463E-2</v>
      </c>
      <c r="J35">
        <v>63.5</v>
      </c>
      <c r="K35" s="3">
        <f t="shared" si="2"/>
        <v>-6.6176470588235295E-2</v>
      </c>
      <c r="N35">
        <v>3.07</v>
      </c>
      <c r="O35" s="3">
        <f t="shared" si="3"/>
        <v>-6.9696969696969702E-2</v>
      </c>
      <c r="R35">
        <v>10.210000000000001</v>
      </c>
      <c r="S35" s="3">
        <f t="shared" si="4"/>
        <v>-0.25091709464416728</v>
      </c>
      <c r="V35">
        <v>43.05</v>
      </c>
      <c r="W35" s="3">
        <f t="shared" si="5"/>
        <v>0.32543103448275867</v>
      </c>
      <c r="Z35">
        <v>22.61</v>
      </c>
      <c r="AA35" s="3">
        <f t="shared" si="6"/>
        <v>-5.5949895615866385E-2</v>
      </c>
      <c r="AD35">
        <v>7.96</v>
      </c>
      <c r="AE35" s="3">
        <f t="shared" si="7"/>
        <v>0.24374999999999994</v>
      </c>
      <c r="AH35">
        <v>74.849999999999994</v>
      </c>
      <c r="AI35" s="3">
        <f t="shared" si="8"/>
        <v>0.13151927437641706</v>
      </c>
      <c r="AL35">
        <v>38</v>
      </c>
      <c r="AM35" s="3">
        <f t="shared" si="9"/>
        <v>6.7115978657680445E-2</v>
      </c>
    </row>
    <row r="36" spans="2:39" x14ac:dyDescent="0.25">
      <c r="B36">
        <v>23.92</v>
      </c>
      <c r="C36" s="3">
        <f t="shared" si="0"/>
        <v>0.1325757575757576</v>
      </c>
      <c r="F36">
        <v>18.64</v>
      </c>
      <c r="G36" s="3">
        <f t="shared" si="1"/>
        <v>7.5675675675675987E-3</v>
      </c>
      <c r="J36">
        <v>73</v>
      </c>
      <c r="K36" s="3">
        <f t="shared" si="2"/>
        <v>0.14960629921259844</v>
      </c>
      <c r="N36">
        <v>3.23</v>
      </c>
      <c r="O36" s="3">
        <f t="shared" si="3"/>
        <v>5.2117263843648259E-2</v>
      </c>
      <c r="R36">
        <v>10.19</v>
      </c>
      <c r="S36" s="3">
        <f t="shared" si="4"/>
        <v>-1.9588638589619341E-3</v>
      </c>
      <c r="V36">
        <v>26.74</v>
      </c>
      <c r="W36" s="3">
        <f t="shared" si="5"/>
        <v>-0.37886178861788616</v>
      </c>
      <c r="Z36">
        <v>22.35</v>
      </c>
      <c r="AA36" s="3">
        <f t="shared" si="6"/>
        <v>-1.149933657673587E-2</v>
      </c>
      <c r="AD36">
        <v>6.76</v>
      </c>
      <c r="AE36" s="3">
        <f t="shared" si="7"/>
        <v>-0.15075376884422112</v>
      </c>
      <c r="AH36">
        <v>68.2</v>
      </c>
      <c r="AI36" s="3">
        <f t="shared" si="8"/>
        <v>-8.88443553774214E-2</v>
      </c>
      <c r="AL36">
        <v>35.909999999999997</v>
      </c>
      <c r="AM36" s="3">
        <f t="shared" si="9"/>
        <v>-5.500000000000009E-2</v>
      </c>
    </row>
    <row r="37" spans="2:39" x14ac:dyDescent="0.25">
      <c r="B37">
        <v>28.48</v>
      </c>
      <c r="C37" s="3">
        <f t="shared" si="0"/>
        <v>0.19063545150501665</v>
      </c>
      <c r="F37">
        <v>22.01</v>
      </c>
      <c r="G37" s="3">
        <f t="shared" si="1"/>
        <v>0.18079399141630906</v>
      </c>
      <c r="J37">
        <v>80</v>
      </c>
      <c r="K37" s="3">
        <f t="shared" si="2"/>
        <v>9.5890410958904104E-2</v>
      </c>
      <c r="N37">
        <v>3.19</v>
      </c>
      <c r="O37" s="3">
        <f t="shared" si="3"/>
        <v>-1.2383900928792581E-2</v>
      </c>
      <c r="R37">
        <v>13.76</v>
      </c>
      <c r="S37" s="3">
        <f t="shared" si="4"/>
        <v>0.35034347399411192</v>
      </c>
      <c r="V37">
        <v>28.07</v>
      </c>
      <c r="W37" s="3">
        <f t="shared" si="5"/>
        <v>4.9738219895288031E-2</v>
      </c>
      <c r="Z37">
        <v>24.15</v>
      </c>
      <c r="AA37" s="3">
        <f t="shared" si="6"/>
        <v>8.0536912751677722E-2</v>
      </c>
      <c r="AD37">
        <v>8.69</v>
      </c>
      <c r="AE37" s="3">
        <f t="shared" si="7"/>
        <v>0.28550295857988162</v>
      </c>
      <c r="AH37">
        <v>78.650000000000006</v>
      </c>
      <c r="AI37" s="3">
        <f t="shared" si="8"/>
        <v>0.15322580645161293</v>
      </c>
      <c r="AL37">
        <v>36.68</v>
      </c>
      <c r="AM37" s="3">
        <f t="shared" si="9"/>
        <v>2.1442495126705742E-2</v>
      </c>
    </row>
    <row r="38" spans="2:39" x14ac:dyDescent="0.25">
      <c r="B38">
        <v>26.085000000000001</v>
      </c>
      <c r="C38" s="3">
        <f t="shared" si="0"/>
        <v>-8.4094101123595486E-2</v>
      </c>
      <c r="F38">
        <v>21.6</v>
      </c>
      <c r="G38" s="3">
        <f t="shared" si="1"/>
        <v>-1.8627896410722405E-2</v>
      </c>
      <c r="J38">
        <v>75.349999999999994</v>
      </c>
      <c r="K38" s="3">
        <f t="shared" si="2"/>
        <v>-5.8125000000000072E-2</v>
      </c>
      <c r="N38">
        <v>2.99</v>
      </c>
      <c r="O38" s="3">
        <f t="shared" si="3"/>
        <v>-6.2695924764890193E-2</v>
      </c>
      <c r="R38">
        <v>13.85</v>
      </c>
      <c r="S38" s="3">
        <f t="shared" si="4"/>
        <v>6.5406976744185946E-3</v>
      </c>
      <c r="V38">
        <v>22.68</v>
      </c>
      <c r="W38" s="3">
        <f t="shared" si="5"/>
        <v>-0.19201995012468831</v>
      </c>
      <c r="Z38">
        <v>25.72</v>
      </c>
      <c r="AA38" s="3">
        <f t="shared" si="6"/>
        <v>6.5010351966873728E-2</v>
      </c>
      <c r="AD38">
        <v>7.61</v>
      </c>
      <c r="AE38" s="3">
        <f t="shared" si="7"/>
        <v>-0.12428078250863052</v>
      </c>
      <c r="AH38">
        <v>64.8</v>
      </c>
      <c r="AI38" s="3">
        <f t="shared" si="8"/>
        <v>-0.17609663064208528</v>
      </c>
      <c r="AL38">
        <v>34.869999999999997</v>
      </c>
      <c r="AM38" s="3">
        <f t="shared" si="9"/>
        <v>-4.9345692475463533E-2</v>
      </c>
    </row>
    <row r="39" spans="2:39" x14ac:dyDescent="0.25">
      <c r="B39">
        <v>27.95</v>
      </c>
      <c r="C39" s="3">
        <f t="shared" si="0"/>
        <v>7.1497028943837387E-2</v>
      </c>
      <c r="F39">
        <v>23.54</v>
      </c>
      <c r="G39" s="3">
        <f t="shared" si="1"/>
        <v>8.9814814814814709E-2</v>
      </c>
      <c r="J39">
        <v>77.099999999999994</v>
      </c>
      <c r="K39" s="3">
        <f t="shared" si="2"/>
        <v>2.3224950232249505E-2</v>
      </c>
      <c r="N39">
        <v>3.05</v>
      </c>
      <c r="O39" s="3">
        <f t="shared" si="3"/>
        <v>2.0066889632106892E-2</v>
      </c>
      <c r="R39">
        <v>20.97</v>
      </c>
      <c r="S39" s="3">
        <f t="shared" si="4"/>
        <v>0.51407942238267146</v>
      </c>
      <c r="V39">
        <v>19.11</v>
      </c>
      <c r="W39" s="3">
        <f t="shared" si="5"/>
        <v>-0.15740740740740741</v>
      </c>
      <c r="Z39">
        <v>25.99</v>
      </c>
      <c r="AA39" s="3">
        <f t="shared" si="6"/>
        <v>1.0497667185069968E-2</v>
      </c>
      <c r="AD39">
        <v>6.86</v>
      </c>
      <c r="AE39" s="3">
        <f t="shared" si="7"/>
        <v>-9.8554533508541389E-2</v>
      </c>
      <c r="AH39">
        <v>65.2</v>
      </c>
      <c r="AI39" s="3">
        <f t="shared" si="8"/>
        <v>6.1728395061729276E-3</v>
      </c>
      <c r="AL39">
        <v>38.06</v>
      </c>
      <c r="AM39" s="3">
        <f t="shared" si="9"/>
        <v>9.1482649842271432E-2</v>
      </c>
    </row>
    <row r="40" spans="2:39" x14ac:dyDescent="0.25">
      <c r="B40">
        <v>25.524999999999999</v>
      </c>
      <c r="C40" s="3">
        <f t="shared" si="0"/>
        <v>-8.6762075134168185E-2</v>
      </c>
      <c r="F40">
        <v>22.85</v>
      </c>
      <c r="G40" s="3">
        <f t="shared" si="1"/>
        <v>-2.9311809685641364E-2</v>
      </c>
      <c r="J40">
        <v>75</v>
      </c>
      <c r="K40" s="3">
        <f t="shared" si="2"/>
        <v>-2.723735408560304E-2</v>
      </c>
      <c r="N40">
        <v>2.2200000000000002</v>
      </c>
      <c r="O40" s="3">
        <f t="shared" si="3"/>
        <v>-0.2721311475409835</v>
      </c>
      <c r="R40">
        <v>17.88</v>
      </c>
      <c r="S40" s="3">
        <f t="shared" si="4"/>
        <v>-0.14735336194563661</v>
      </c>
      <c r="V40">
        <v>21.49</v>
      </c>
      <c r="W40" s="3">
        <f t="shared" si="5"/>
        <v>0.12454212454212449</v>
      </c>
      <c r="Z40">
        <v>25.36</v>
      </c>
      <c r="AA40" s="3">
        <f t="shared" si="6"/>
        <v>-2.424009234320889E-2</v>
      </c>
      <c r="AD40">
        <v>7.09</v>
      </c>
      <c r="AE40" s="3">
        <f t="shared" si="7"/>
        <v>3.3527696793002847E-2</v>
      </c>
      <c r="AH40">
        <v>63.2</v>
      </c>
      <c r="AI40" s="3">
        <f t="shared" si="8"/>
        <v>-3.0674846625766871E-2</v>
      </c>
      <c r="AL40">
        <v>35.24</v>
      </c>
      <c r="AM40" s="3">
        <f t="shared" si="9"/>
        <v>-7.4093536521282186E-2</v>
      </c>
    </row>
    <row r="41" spans="2:39" x14ac:dyDescent="0.25">
      <c r="B41">
        <v>27.725000000000001</v>
      </c>
      <c r="C41" s="3">
        <f t="shared" si="0"/>
        <v>8.6190009794319414E-2</v>
      </c>
      <c r="F41">
        <v>23.4</v>
      </c>
      <c r="G41" s="3">
        <f t="shared" si="1"/>
        <v>2.4070021881837947E-2</v>
      </c>
      <c r="J41">
        <v>105</v>
      </c>
      <c r="K41" s="3">
        <f t="shared" si="2"/>
        <v>0.4</v>
      </c>
      <c r="N41">
        <v>2.0299999999999998</v>
      </c>
      <c r="O41" s="3">
        <f t="shared" si="3"/>
        <v>-8.5585585585585752E-2</v>
      </c>
      <c r="R41">
        <v>18.649999999999999</v>
      </c>
      <c r="S41" s="3">
        <f t="shared" si="4"/>
        <v>4.3064876957494384E-2</v>
      </c>
      <c r="V41">
        <v>19.53</v>
      </c>
      <c r="W41" s="3">
        <f t="shared" si="5"/>
        <v>-9.1205211726384253E-2</v>
      </c>
      <c r="Z41">
        <v>25.52</v>
      </c>
      <c r="AA41" s="3">
        <f t="shared" si="6"/>
        <v>6.309148264984233E-3</v>
      </c>
      <c r="AD41">
        <v>5.79</v>
      </c>
      <c r="AE41" s="3">
        <f t="shared" si="7"/>
        <v>-0.18335684062059235</v>
      </c>
      <c r="AH41">
        <v>65.3</v>
      </c>
      <c r="AI41" s="3">
        <f t="shared" si="8"/>
        <v>3.3227848101265729E-2</v>
      </c>
      <c r="AL41">
        <v>37.32</v>
      </c>
      <c r="AM41" s="3">
        <f t="shared" si="9"/>
        <v>5.9023836549375659E-2</v>
      </c>
    </row>
    <row r="42" spans="2:39" x14ac:dyDescent="0.25">
      <c r="B42">
        <v>27.84</v>
      </c>
      <c r="C42" s="3">
        <f t="shared" si="0"/>
        <v>4.1478809738502587E-3</v>
      </c>
      <c r="F42">
        <v>23.94</v>
      </c>
      <c r="G42" s="3">
        <f t="shared" si="1"/>
        <v>2.3076923076923193E-2</v>
      </c>
      <c r="J42">
        <v>120</v>
      </c>
      <c r="K42" s="3">
        <f t="shared" si="2"/>
        <v>0.14285714285714285</v>
      </c>
      <c r="N42">
        <v>2.7199999999999998</v>
      </c>
      <c r="O42" s="3">
        <f t="shared" si="3"/>
        <v>0.33990147783251234</v>
      </c>
      <c r="R42">
        <v>19.71</v>
      </c>
      <c r="S42" s="3">
        <f t="shared" si="4"/>
        <v>5.6836461126005489E-2</v>
      </c>
      <c r="V42">
        <v>18.760000000000002</v>
      </c>
      <c r="W42" s="3">
        <f t="shared" si="5"/>
        <v>-3.9426523297491016E-2</v>
      </c>
      <c r="Z42">
        <v>26.24</v>
      </c>
      <c r="AA42" s="3">
        <f t="shared" si="6"/>
        <v>2.8213166144200583E-2</v>
      </c>
      <c r="AD42">
        <v>5.22</v>
      </c>
      <c r="AE42" s="3">
        <f t="shared" si="7"/>
        <v>-9.8445595854922324E-2</v>
      </c>
      <c r="AH42">
        <v>66.3</v>
      </c>
      <c r="AI42" s="3">
        <f t="shared" si="8"/>
        <v>1.5313935681470138E-2</v>
      </c>
      <c r="AL42">
        <v>38.770000000000003</v>
      </c>
      <c r="AM42" s="3">
        <f t="shared" si="9"/>
        <v>3.8853161843515616E-2</v>
      </c>
    </row>
    <row r="43" spans="2:39" x14ac:dyDescent="0.25">
      <c r="B43">
        <v>28.39</v>
      </c>
      <c r="C43" s="3">
        <f t="shared" si="0"/>
        <v>1.9755747126436806E-2</v>
      </c>
      <c r="F43">
        <v>22.47</v>
      </c>
      <c r="G43" s="3">
        <f t="shared" si="1"/>
        <v>-6.1403508771929925E-2</v>
      </c>
      <c r="J43">
        <v>167</v>
      </c>
      <c r="K43" s="3">
        <f t="shared" si="2"/>
        <v>0.39166666666666666</v>
      </c>
      <c r="N43">
        <v>2.35</v>
      </c>
      <c r="O43" s="3">
        <f t="shared" si="3"/>
        <v>-0.13602941176470576</v>
      </c>
      <c r="R43">
        <v>20.28</v>
      </c>
      <c r="S43" s="3">
        <f t="shared" si="4"/>
        <v>2.8919330289193315E-2</v>
      </c>
      <c r="V43">
        <v>20.72</v>
      </c>
      <c r="W43" s="3">
        <f t="shared" si="5"/>
        <v>0.10447761194029835</v>
      </c>
      <c r="Z43">
        <v>26.39</v>
      </c>
      <c r="AA43" s="3">
        <f t="shared" si="6"/>
        <v>5.7164634146342277E-3</v>
      </c>
      <c r="AD43">
        <v>5.1100000000000003</v>
      </c>
      <c r="AE43" s="3">
        <f t="shared" si="7"/>
        <v>-2.1072796934865794E-2</v>
      </c>
      <c r="AH43">
        <v>72.05</v>
      </c>
      <c r="AI43" s="3">
        <f t="shared" si="8"/>
        <v>8.6726998491704371E-2</v>
      </c>
      <c r="AL43">
        <v>36.29</v>
      </c>
      <c r="AM43" s="3">
        <f t="shared" si="9"/>
        <v>-6.396698478204807E-2</v>
      </c>
    </row>
    <row r="44" spans="2:39" x14ac:dyDescent="0.25">
      <c r="B44">
        <v>29.76</v>
      </c>
      <c r="C44" s="3">
        <f t="shared" si="0"/>
        <v>4.8256428319830957E-2</v>
      </c>
      <c r="F44">
        <v>24.33</v>
      </c>
      <c r="G44" s="3">
        <f t="shared" si="1"/>
        <v>8.2777036048064065E-2</v>
      </c>
      <c r="J44">
        <v>235</v>
      </c>
      <c r="K44" s="3">
        <f t="shared" si="2"/>
        <v>0.40718562874251496</v>
      </c>
      <c r="N44">
        <v>2.62</v>
      </c>
      <c r="O44" s="3">
        <f t="shared" si="3"/>
        <v>0.1148936170212766</v>
      </c>
      <c r="R44">
        <v>20.350000000000001</v>
      </c>
      <c r="S44" s="3">
        <f t="shared" si="4"/>
        <v>3.4516765285996192E-3</v>
      </c>
      <c r="V44">
        <v>18.97</v>
      </c>
      <c r="W44" s="3">
        <f t="shared" si="5"/>
        <v>-8.4459459459459457E-2</v>
      </c>
      <c r="Z44">
        <v>26.89</v>
      </c>
      <c r="AA44" s="3">
        <f t="shared" si="6"/>
        <v>1.8946570670708603E-2</v>
      </c>
      <c r="AD44">
        <v>4.66</v>
      </c>
      <c r="AE44" s="3">
        <f t="shared" si="7"/>
        <v>-8.8062622309197675E-2</v>
      </c>
      <c r="AH44">
        <v>77.05</v>
      </c>
      <c r="AI44" s="3">
        <f t="shared" si="8"/>
        <v>6.9396252602359473E-2</v>
      </c>
      <c r="AL44">
        <v>39.89</v>
      </c>
      <c r="AM44" s="3">
        <f t="shared" si="9"/>
        <v>9.920088178561591E-2</v>
      </c>
    </row>
    <row r="45" spans="2:39" x14ac:dyDescent="0.25">
      <c r="B45">
        <v>30.98</v>
      </c>
      <c r="C45" s="3">
        <f t="shared" si="0"/>
        <v>4.0994623655913935E-2</v>
      </c>
      <c r="F45">
        <v>26.03</v>
      </c>
      <c r="G45" s="3">
        <f t="shared" si="1"/>
        <v>6.9872585285655694E-2</v>
      </c>
      <c r="J45">
        <v>78</v>
      </c>
      <c r="K45" s="3">
        <f t="shared" si="2"/>
        <v>-0.66808510638297869</v>
      </c>
      <c r="N45">
        <v>2.5499999999999998</v>
      </c>
      <c r="O45" s="3">
        <f t="shared" si="3"/>
        <v>-2.6717557251908504E-2</v>
      </c>
      <c r="R45">
        <v>22.53</v>
      </c>
      <c r="S45" s="3">
        <f t="shared" si="4"/>
        <v>0.1071253071253071</v>
      </c>
      <c r="V45">
        <v>26.88</v>
      </c>
      <c r="W45" s="3">
        <f t="shared" si="5"/>
        <v>0.41697416974169743</v>
      </c>
      <c r="Z45">
        <v>28.91</v>
      </c>
      <c r="AA45" s="3">
        <f t="shared" si="6"/>
        <v>7.5120862774265509E-2</v>
      </c>
      <c r="AD45">
        <v>5.0599999999999996</v>
      </c>
      <c r="AE45" s="3">
        <f t="shared" si="7"/>
        <v>8.5836909871244524E-2</v>
      </c>
      <c r="AH45">
        <v>84.7</v>
      </c>
      <c r="AI45" s="3">
        <f t="shared" si="8"/>
        <v>9.928617780661915E-2</v>
      </c>
      <c r="AL45">
        <v>41.98</v>
      </c>
      <c r="AM45" s="3">
        <f t="shared" si="9"/>
        <v>5.2394083730258119E-2</v>
      </c>
    </row>
    <row r="46" spans="2:39" x14ac:dyDescent="0.25">
      <c r="B46">
        <v>30.995000000000001</v>
      </c>
      <c r="C46" s="3">
        <f t="shared" si="0"/>
        <v>4.8418334409298155E-4</v>
      </c>
      <c r="F46">
        <v>26.92</v>
      </c>
      <c r="G46" s="3">
        <f t="shared" si="1"/>
        <v>3.4191317710334249E-2</v>
      </c>
      <c r="J46">
        <v>68</v>
      </c>
      <c r="K46" s="3">
        <f t="shared" si="2"/>
        <v>-0.12820512820512819</v>
      </c>
      <c r="N46">
        <v>3.21</v>
      </c>
      <c r="O46" s="3">
        <f t="shared" si="3"/>
        <v>0.25882352941176479</v>
      </c>
      <c r="R46">
        <v>24.5</v>
      </c>
      <c r="S46" s="3">
        <f t="shared" si="4"/>
        <v>8.7438970261873E-2</v>
      </c>
      <c r="V46">
        <v>39.69</v>
      </c>
      <c r="W46" s="3">
        <f t="shared" si="5"/>
        <v>0.47656249999999994</v>
      </c>
      <c r="Z46">
        <v>28.44</v>
      </c>
      <c r="AA46" s="3">
        <f t="shared" si="6"/>
        <v>-1.6257350397786193E-2</v>
      </c>
      <c r="AD46">
        <v>5.19</v>
      </c>
      <c r="AE46" s="3">
        <f t="shared" si="7"/>
        <v>2.569169960474324E-2</v>
      </c>
      <c r="AH46">
        <v>94.7</v>
      </c>
      <c r="AI46" s="3">
        <f t="shared" si="8"/>
        <v>0.11806375442739078</v>
      </c>
      <c r="AL46">
        <v>44.22</v>
      </c>
      <c r="AM46" s="3">
        <f t="shared" si="9"/>
        <v>5.3358742258218253E-2</v>
      </c>
    </row>
    <row r="47" spans="2:39" x14ac:dyDescent="0.25">
      <c r="B47">
        <v>26.38</v>
      </c>
      <c r="C47" s="3">
        <f t="shared" si="0"/>
        <v>-0.14889498306178423</v>
      </c>
      <c r="F47">
        <v>23.16</v>
      </c>
      <c r="G47" s="3">
        <f t="shared" si="1"/>
        <v>-0.13967310549777123</v>
      </c>
      <c r="J47">
        <v>56.9</v>
      </c>
      <c r="K47" s="3">
        <f t="shared" si="2"/>
        <v>-0.16323529411764709</v>
      </c>
      <c r="N47">
        <v>4</v>
      </c>
      <c r="O47" s="3">
        <f t="shared" si="3"/>
        <v>0.24610591900311529</v>
      </c>
      <c r="R47">
        <v>21.85</v>
      </c>
      <c r="S47" s="3">
        <f t="shared" si="4"/>
        <v>-0.10816326530612239</v>
      </c>
      <c r="V47">
        <v>30.17</v>
      </c>
      <c r="W47" s="3">
        <f t="shared" si="5"/>
        <v>-0.2398589065255731</v>
      </c>
      <c r="Z47">
        <v>27.19</v>
      </c>
      <c r="AA47" s="3">
        <f t="shared" si="6"/>
        <v>-4.3952180028129395E-2</v>
      </c>
      <c r="AD47">
        <v>5.0199999999999996</v>
      </c>
      <c r="AE47" s="3">
        <f t="shared" si="7"/>
        <v>-3.2755298651252561E-2</v>
      </c>
      <c r="AH47">
        <v>86.35</v>
      </c>
      <c r="AI47" s="3">
        <f t="shared" si="8"/>
        <v>-8.8173178458289425E-2</v>
      </c>
      <c r="AL47">
        <v>41.94</v>
      </c>
      <c r="AM47" s="3">
        <f t="shared" si="9"/>
        <v>-5.1560379918588903E-2</v>
      </c>
    </row>
    <row r="48" spans="2:39" x14ac:dyDescent="0.25">
      <c r="B48">
        <v>25.41</v>
      </c>
      <c r="C48" s="3">
        <f t="shared" si="0"/>
        <v>-3.6770280515542035E-2</v>
      </c>
      <c r="F48">
        <v>21.31</v>
      </c>
      <c r="G48" s="3">
        <f t="shared" si="1"/>
        <v>-7.9879101899827346E-2</v>
      </c>
      <c r="J48">
        <v>46</v>
      </c>
      <c r="K48" s="3">
        <f t="shared" si="2"/>
        <v>-0.1915641476274165</v>
      </c>
      <c r="N48">
        <v>5.6</v>
      </c>
      <c r="O48" s="3">
        <f t="shared" si="3"/>
        <v>0.39999999999999991</v>
      </c>
      <c r="R48">
        <v>18.39</v>
      </c>
      <c r="S48" s="3">
        <f t="shared" si="4"/>
        <v>-0.15835240274599546</v>
      </c>
      <c r="V48">
        <v>13.86</v>
      </c>
      <c r="W48" s="3">
        <f t="shared" si="5"/>
        <v>-0.54060324825986084</v>
      </c>
      <c r="Z48">
        <v>25.87</v>
      </c>
      <c r="AA48" s="3">
        <f t="shared" si="6"/>
        <v>-4.8547260022066947E-2</v>
      </c>
      <c r="AD48">
        <v>4</v>
      </c>
      <c r="AE48" s="3">
        <f t="shared" si="7"/>
        <v>-0.20318725099601587</v>
      </c>
      <c r="AH48">
        <v>87.95</v>
      </c>
      <c r="AI48" s="3">
        <f t="shared" si="8"/>
        <v>1.8529241459177864E-2</v>
      </c>
      <c r="AL48">
        <v>38.99</v>
      </c>
      <c r="AM48" s="3">
        <f t="shared" si="9"/>
        <v>-7.0338578922269815E-2</v>
      </c>
    </row>
    <row r="49" spans="2:39" x14ac:dyDescent="0.25">
      <c r="B49">
        <v>27.574999999999999</v>
      </c>
      <c r="C49" s="3">
        <f t="shared" si="0"/>
        <v>8.520267611176699E-2</v>
      </c>
      <c r="F49">
        <v>23.07</v>
      </c>
      <c r="G49" s="3">
        <f t="shared" si="1"/>
        <v>8.259033317691232E-2</v>
      </c>
      <c r="J49">
        <v>56</v>
      </c>
      <c r="K49" s="3">
        <f t="shared" si="2"/>
        <v>0.21739130434782608</v>
      </c>
      <c r="N49">
        <v>5.68</v>
      </c>
      <c r="O49" s="3">
        <f t="shared" si="3"/>
        <v>1.4285714285714299E-2</v>
      </c>
      <c r="R49">
        <v>17.34</v>
      </c>
      <c r="S49" s="3">
        <f t="shared" si="4"/>
        <v>-5.7096247960848327E-2</v>
      </c>
      <c r="V49">
        <v>16.45</v>
      </c>
      <c r="W49" s="3">
        <f t="shared" si="5"/>
        <v>0.18686868686868688</v>
      </c>
      <c r="Z49">
        <v>27.55</v>
      </c>
      <c r="AA49" s="3">
        <f t="shared" si="6"/>
        <v>6.4940085040587542E-2</v>
      </c>
      <c r="AD49">
        <v>4.2300000000000004</v>
      </c>
      <c r="AE49" s="3">
        <f t="shared" si="7"/>
        <v>5.7500000000000107E-2</v>
      </c>
      <c r="AH49">
        <v>93.3</v>
      </c>
      <c r="AI49" s="3">
        <f t="shared" si="8"/>
        <v>6.0830017055144903E-2</v>
      </c>
      <c r="AL49">
        <v>40.54</v>
      </c>
      <c r="AM49" s="3">
        <f t="shared" si="9"/>
        <v>3.9753783021287438E-2</v>
      </c>
    </row>
    <row r="50" spans="2:39" x14ac:dyDescent="0.25">
      <c r="B50">
        <v>25.734999999999999</v>
      </c>
      <c r="C50" s="3">
        <f t="shared" si="0"/>
        <v>-6.6727107887579323E-2</v>
      </c>
      <c r="F50">
        <v>20.05</v>
      </c>
      <c r="G50" s="3">
        <f t="shared" si="1"/>
        <v>-0.13090593844820111</v>
      </c>
      <c r="J50">
        <v>46</v>
      </c>
      <c r="K50" s="3">
        <f t="shared" si="2"/>
        <v>-0.17857142857142858</v>
      </c>
      <c r="N50">
        <v>5.38</v>
      </c>
      <c r="O50" s="3">
        <f t="shared" si="3"/>
        <v>-5.2816901408450675E-2</v>
      </c>
      <c r="R50">
        <v>14.99</v>
      </c>
      <c r="S50" s="3">
        <f t="shared" si="4"/>
        <v>-0.13552479815455593</v>
      </c>
      <c r="V50">
        <v>14.35</v>
      </c>
      <c r="W50" s="3">
        <f t="shared" si="5"/>
        <v>-0.1276595744680851</v>
      </c>
      <c r="Z50">
        <v>26.67</v>
      </c>
      <c r="AA50" s="3">
        <f t="shared" si="6"/>
        <v>-3.1941923774954591E-2</v>
      </c>
      <c r="AD50">
        <v>4.2</v>
      </c>
      <c r="AE50" s="3">
        <f t="shared" si="7"/>
        <v>-7.0921985815603416E-3</v>
      </c>
      <c r="AH50">
        <v>87.5</v>
      </c>
      <c r="AI50" s="3">
        <f t="shared" si="8"/>
        <v>-6.2165058949624839E-2</v>
      </c>
      <c r="AL50">
        <v>35.979999999999997</v>
      </c>
      <c r="AM50" s="3">
        <f t="shared" si="9"/>
        <v>-0.11248149975333011</v>
      </c>
    </row>
    <row r="51" spans="2:39" x14ac:dyDescent="0.25">
      <c r="B51">
        <v>28.805</v>
      </c>
      <c r="C51" s="3">
        <f t="shared" si="0"/>
        <v>0.11929279191762193</v>
      </c>
      <c r="F51">
        <v>21.9</v>
      </c>
      <c r="G51" s="3">
        <f t="shared" si="1"/>
        <v>9.2269326683291658E-2</v>
      </c>
      <c r="J51">
        <v>60</v>
      </c>
      <c r="K51" s="3">
        <f t="shared" si="2"/>
        <v>0.30434782608695654</v>
      </c>
      <c r="N51">
        <v>6.06</v>
      </c>
      <c r="O51" s="3">
        <f t="shared" si="3"/>
        <v>0.12639405204460963</v>
      </c>
      <c r="R51">
        <v>16.22</v>
      </c>
      <c r="S51" s="3">
        <f t="shared" si="4"/>
        <v>8.2054703135423526E-2</v>
      </c>
      <c r="V51">
        <v>15.12</v>
      </c>
      <c r="W51" s="3">
        <f t="shared" si="5"/>
        <v>5.3658536585365825E-2</v>
      </c>
      <c r="Z51">
        <v>28.82</v>
      </c>
      <c r="AA51" s="3">
        <f t="shared" si="6"/>
        <v>8.0614923134608121E-2</v>
      </c>
      <c r="AD51">
        <v>6.38</v>
      </c>
      <c r="AE51" s="3">
        <f t="shared" si="7"/>
        <v>0.51904761904761898</v>
      </c>
      <c r="AH51">
        <v>94.5</v>
      </c>
      <c r="AI51" s="3">
        <f t="shared" si="8"/>
        <v>0.08</v>
      </c>
      <c r="AL51">
        <v>38.619999999999997</v>
      </c>
      <c r="AM51" s="3">
        <f t="shared" si="9"/>
        <v>7.3374096720400239E-2</v>
      </c>
    </row>
    <row r="52" spans="2:39" x14ac:dyDescent="0.25">
      <c r="B52">
        <v>31.015000000000001</v>
      </c>
      <c r="C52" s="3">
        <f t="shared" si="0"/>
        <v>7.6722791182086469E-2</v>
      </c>
      <c r="F52">
        <v>22.83</v>
      </c>
      <c r="G52" s="3">
        <f t="shared" si="1"/>
        <v>4.2465753424657526E-2</v>
      </c>
      <c r="J52">
        <v>58</v>
      </c>
      <c r="K52" s="3">
        <f t="shared" si="2"/>
        <v>-3.3333333333333333E-2</v>
      </c>
      <c r="N52">
        <v>8.14</v>
      </c>
      <c r="O52" s="3">
        <f t="shared" si="3"/>
        <v>0.34323432343234339</v>
      </c>
      <c r="R52">
        <v>14.89</v>
      </c>
      <c r="S52" s="3">
        <f t="shared" si="4"/>
        <v>-8.1997533908754527E-2</v>
      </c>
      <c r="V52">
        <v>11.62</v>
      </c>
      <c r="W52" s="3">
        <f t="shared" si="5"/>
        <v>-0.23148148148148148</v>
      </c>
      <c r="Z52">
        <v>29.45</v>
      </c>
      <c r="AA52" s="3">
        <f t="shared" si="6"/>
        <v>2.18598195697432E-2</v>
      </c>
      <c r="AD52">
        <v>6.22</v>
      </c>
      <c r="AE52" s="3">
        <f t="shared" si="7"/>
        <v>-2.5078369905956136E-2</v>
      </c>
      <c r="AH52">
        <v>108.65</v>
      </c>
      <c r="AI52" s="3">
        <f t="shared" si="8"/>
        <v>0.1497354497354498</v>
      </c>
      <c r="AL52">
        <v>37.619999999999997</v>
      </c>
      <c r="AM52" s="3">
        <f t="shared" si="9"/>
        <v>-2.5893319523562924E-2</v>
      </c>
    </row>
    <row r="53" spans="2:39" x14ac:dyDescent="0.25">
      <c r="B53">
        <v>29.69</v>
      </c>
      <c r="C53" s="3">
        <f t="shared" si="0"/>
        <v>-4.2721263904562282E-2</v>
      </c>
      <c r="F53">
        <v>19.16</v>
      </c>
      <c r="G53" s="3">
        <f t="shared" si="1"/>
        <v>-0.16075339465615412</v>
      </c>
      <c r="J53">
        <v>48.65</v>
      </c>
      <c r="K53" s="3">
        <f t="shared" si="2"/>
        <v>-0.16120689655172415</v>
      </c>
      <c r="N53">
        <v>7.28</v>
      </c>
      <c r="O53" s="3">
        <f t="shared" si="3"/>
        <v>-0.10565110565110568</v>
      </c>
      <c r="R53">
        <v>14.23</v>
      </c>
      <c r="S53" s="3">
        <f t="shared" si="4"/>
        <v>-4.4325050369375431E-2</v>
      </c>
      <c r="V53">
        <v>11.13</v>
      </c>
      <c r="W53" s="3">
        <f t="shared" si="5"/>
        <v>-4.2168674698795046E-2</v>
      </c>
      <c r="Z53">
        <v>30.145</v>
      </c>
      <c r="AA53" s="3">
        <f t="shared" si="6"/>
        <v>2.3599320882852302E-2</v>
      </c>
      <c r="AD53">
        <v>7.06</v>
      </c>
      <c r="AE53" s="3">
        <f t="shared" si="7"/>
        <v>0.135048231511254</v>
      </c>
      <c r="AH53">
        <v>113.7</v>
      </c>
      <c r="AI53" s="3">
        <f t="shared" si="8"/>
        <v>4.6479521398987547E-2</v>
      </c>
      <c r="AL53">
        <v>35.950000000000003</v>
      </c>
      <c r="AM53" s="3">
        <f t="shared" si="9"/>
        <v>-4.4391281233386357E-2</v>
      </c>
    </row>
    <row r="54" spans="2:39" x14ac:dyDescent="0.25">
      <c r="B54">
        <v>29.57</v>
      </c>
      <c r="C54" s="3">
        <f t="shared" si="0"/>
        <v>-4.0417649040081173E-3</v>
      </c>
      <c r="F54">
        <v>20.23</v>
      </c>
      <c r="G54" s="3">
        <f t="shared" si="1"/>
        <v>5.5845511482254709E-2</v>
      </c>
      <c r="J54">
        <v>56</v>
      </c>
      <c r="K54" s="3">
        <f t="shared" si="2"/>
        <v>0.15107913669064751</v>
      </c>
      <c r="N54">
        <v>7.64</v>
      </c>
      <c r="O54" s="3">
        <f t="shared" si="3"/>
        <v>4.9450549450549372E-2</v>
      </c>
      <c r="R54">
        <v>17.32</v>
      </c>
      <c r="S54" s="3">
        <f t="shared" si="4"/>
        <v>0.21714687280393533</v>
      </c>
      <c r="V54">
        <v>16.239999999999998</v>
      </c>
      <c r="W54" s="3">
        <f t="shared" si="5"/>
        <v>0.45911949685534564</v>
      </c>
      <c r="Z54">
        <v>31.69</v>
      </c>
      <c r="AA54" s="3">
        <f t="shared" si="6"/>
        <v>5.1252280643556206E-2</v>
      </c>
      <c r="AD54">
        <v>7.57</v>
      </c>
      <c r="AE54" s="3">
        <f t="shared" si="7"/>
        <v>7.2237960339943438E-2</v>
      </c>
      <c r="AH54">
        <v>111.35</v>
      </c>
      <c r="AI54" s="3">
        <f t="shared" si="8"/>
        <v>-2.0668425681618367E-2</v>
      </c>
      <c r="AL54">
        <v>40.94</v>
      </c>
      <c r="AM54" s="3">
        <f t="shared" si="9"/>
        <v>0.13880389429763546</v>
      </c>
    </row>
    <row r="55" spans="2:39" x14ac:dyDescent="0.25">
      <c r="B55">
        <v>25.765000000000001</v>
      </c>
      <c r="C55" s="3">
        <f t="shared" si="0"/>
        <v>-0.12867771389922217</v>
      </c>
      <c r="F55">
        <v>21.15</v>
      </c>
      <c r="G55" s="3">
        <f t="shared" si="1"/>
        <v>4.5477014335145734E-2</v>
      </c>
      <c r="J55">
        <v>54.9</v>
      </c>
      <c r="K55" s="3">
        <f t="shared" si="2"/>
        <v>-1.9642857142857167E-2</v>
      </c>
      <c r="N55">
        <v>7.38</v>
      </c>
      <c r="O55" s="3">
        <f t="shared" si="3"/>
        <v>-3.4031413612565418E-2</v>
      </c>
      <c r="R55">
        <v>19.66</v>
      </c>
      <c r="S55" s="3">
        <f t="shared" si="4"/>
        <v>0.13510392609699767</v>
      </c>
      <c r="V55">
        <v>16.52</v>
      </c>
      <c r="W55" s="3">
        <f t="shared" si="5"/>
        <v>1.72413793103449E-2</v>
      </c>
      <c r="Z55">
        <v>32.04</v>
      </c>
      <c r="AA55" s="3">
        <f t="shared" si="6"/>
        <v>1.1044493531082293E-2</v>
      </c>
      <c r="AD55">
        <v>7</v>
      </c>
      <c r="AE55" s="3">
        <f t="shared" si="7"/>
        <v>-7.5297225891677713E-2</v>
      </c>
      <c r="AH55">
        <v>120.075</v>
      </c>
      <c r="AI55" s="3">
        <f t="shared" si="8"/>
        <v>7.8356533453075972E-2</v>
      </c>
      <c r="AL55">
        <v>41.43</v>
      </c>
      <c r="AM55" s="3">
        <f t="shared" si="9"/>
        <v>1.1968734733756767E-2</v>
      </c>
    </row>
    <row r="56" spans="2:39" x14ac:dyDescent="0.25">
      <c r="B56">
        <v>26.55</v>
      </c>
      <c r="C56" s="3">
        <f t="shared" si="0"/>
        <v>3.0467688725014559E-2</v>
      </c>
      <c r="F56">
        <v>18.559999999999999</v>
      </c>
      <c r="G56" s="3">
        <f t="shared" si="1"/>
        <v>-0.12245862884160756</v>
      </c>
      <c r="J56">
        <v>44.512500000000003</v>
      </c>
      <c r="K56" s="3">
        <f t="shared" si="2"/>
        <v>-0.18920765027322398</v>
      </c>
      <c r="N56">
        <v>6.75</v>
      </c>
      <c r="O56" s="3">
        <f t="shared" si="3"/>
        <v>-8.5365853658536578E-2</v>
      </c>
      <c r="R56">
        <v>20.57</v>
      </c>
      <c r="S56" s="3">
        <f t="shared" si="4"/>
        <v>4.628687690742625E-2</v>
      </c>
      <c r="V56">
        <v>17.22</v>
      </c>
      <c r="W56" s="3">
        <f t="shared" si="5"/>
        <v>4.237288135593216E-2</v>
      </c>
      <c r="Z56">
        <v>34.049999999999997</v>
      </c>
      <c r="AA56" s="3">
        <f t="shared" si="6"/>
        <v>6.273408239700369E-2</v>
      </c>
      <c r="AD56">
        <v>10.6</v>
      </c>
      <c r="AE56" s="3">
        <f t="shared" si="7"/>
        <v>0.51428571428571423</v>
      </c>
      <c r="AH56">
        <v>121.95</v>
      </c>
      <c r="AI56" s="3">
        <f t="shared" si="8"/>
        <v>1.561524047470331E-2</v>
      </c>
      <c r="AL56">
        <v>44.47</v>
      </c>
      <c r="AM56" s="3">
        <f t="shared" si="9"/>
        <v>7.3376780111030632E-2</v>
      </c>
    </row>
    <row r="57" spans="2:39" x14ac:dyDescent="0.25">
      <c r="B57">
        <v>28.788</v>
      </c>
      <c r="C57" s="3">
        <f t="shared" si="0"/>
        <v>8.4293785310734448E-2</v>
      </c>
      <c r="F57">
        <v>17.149999999999999</v>
      </c>
      <c r="G57" s="3">
        <f t="shared" si="1"/>
        <v>-7.5969827586206906E-2</v>
      </c>
      <c r="J57">
        <v>39.612499999999997</v>
      </c>
      <c r="K57" s="3">
        <f t="shared" si="2"/>
        <v>-0.11008143779837136</v>
      </c>
      <c r="N57">
        <v>7.59</v>
      </c>
      <c r="O57" s="3">
        <f t="shared" si="3"/>
        <v>0.12444444444444443</v>
      </c>
      <c r="R57">
        <v>20.96</v>
      </c>
      <c r="S57" s="3">
        <f t="shared" si="4"/>
        <v>1.8959649975692786E-2</v>
      </c>
      <c r="V57">
        <v>16.59</v>
      </c>
      <c r="W57" s="3">
        <f t="shared" si="5"/>
        <v>-3.6585365853658479E-2</v>
      </c>
      <c r="Z57">
        <v>32.79</v>
      </c>
      <c r="AA57" s="3">
        <f t="shared" si="6"/>
        <v>-3.7004405286343557E-2</v>
      </c>
      <c r="AD57">
        <v>10.37</v>
      </c>
      <c r="AE57" s="3">
        <f t="shared" si="7"/>
        <v>-2.169811320754721E-2</v>
      </c>
      <c r="AH57">
        <v>125.2</v>
      </c>
      <c r="AI57" s="3">
        <f t="shared" si="8"/>
        <v>2.6650266502665027E-2</v>
      </c>
      <c r="AL57">
        <v>45.68</v>
      </c>
      <c r="AM57" s="3">
        <f t="shared" si="9"/>
        <v>2.720935462109289E-2</v>
      </c>
    </row>
    <row r="58" spans="2:39" x14ac:dyDescent="0.25">
      <c r="B58">
        <v>29.44</v>
      </c>
      <c r="C58" s="3">
        <f t="shared" si="0"/>
        <v>2.2648325691260282E-2</v>
      </c>
      <c r="F58">
        <v>17.559999999999999</v>
      </c>
      <c r="G58" s="3">
        <f t="shared" si="1"/>
        <v>2.390670553935861E-2</v>
      </c>
      <c r="J58">
        <v>45.6</v>
      </c>
      <c r="K58" s="3">
        <f t="shared" si="2"/>
        <v>0.151151782896813</v>
      </c>
      <c r="N58">
        <v>7.6899999999999995</v>
      </c>
      <c r="O58" s="3">
        <f t="shared" si="3"/>
        <v>1.3175230566534867E-2</v>
      </c>
      <c r="R58">
        <v>20.69</v>
      </c>
      <c r="S58" s="3">
        <f t="shared" si="4"/>
        <v>-1.2881679389312957E-2</v>
      </c>
      <c r="V58">
        <v>19.25</v>
      </c>
      <c r="W58" s="3">
        <f t="shared" si="5"/>
        <v>0.16033755274261605</v>
      </c>
      <c r="Z58">
        <v>31.68</v>
      </c>
      <c r="AA58" s="3">
        <f t="shared" si="6"/>
        <v>-3.3851784080512336E-2</v>
      </c>
      <c r="AD58">
        <v>9.7799999999999994</v>
      </c>
      <c r="AE58" s="3">
        <f t="shared" si="7"/>
        <v>-5.6894889103182245E-2</v>
      </c>
      <c r="AH58">
        <v>111.95</v>
      </c>
      <c r="AI58" s="3">
        <f t="shared" si="8"/>
        <v>-0.10583067092651757</v>
      </c>
      <c r="AL58">
        <v>47.4</v>
      </c>
      <c r="AM58" s="3">
        <f t="shared" si="9"/>
        <v>3.7653239929947437E-2</v>
      </c>
    </row>
    <row r="59" spans="2:39" x14ac:dyDescent="0.25">
      <c r="B59">
        <v>30.454999999999998</v>
      </c>
      <c r="C59" s="3">
        <f t="shared" si="0"/>
        <v>3.4476902173912943E-2</v>
      </c>
      <c r="F59">
        <v>16.8</v>
      </c>
      <c r="G59" s="3">
        <f t="shared" si="1"/>
        <v>-4.3280182232346129E-2</v>
      </c>
      <c r="J59">
        <v>34.799999999999997</v>
      </c>
      <c r="K59" s="3">
        <f t="shared" si="2"/>
        <v>-0.23684210526315799</v>
      </c>
      <c r="N59">
        <v>8.25</v>
      </c>
      <c r="O59" s="3">
        <f t="shared" si="3"/>
        <v>7.2821846553966257E-2</v>
      </c>
      <c r="R59">
        <v>19.87</v>
      </c>
      <c r="S59" s="3">
        <f t="shared" si="4"/>
        <v>-3.9632672788786863E-2</v>
      </c>
      <c r="V59">
        <v>19.600000000000001</v>
      </c>
      <c r="W59" s="3">
        <f t="shared" si="5"/>
        <v>1.8181818181818257E-2</v>
      </c>
      <c r="Z59">
        <v>30.42</v>
      </c>
      <c r="AA59" s="3">
        <f t="shared" si="6"/>
        <v>-3.977272727272721E-2</v>
      </c>
      <c r="AD59">
        <v>8.2799999999999994</v>
      </c>
      <c r="AE59" s="3">
        <f t="shared" si="7"/>
        <v>-0.15337423312883436</v>
      </c>
      <c r="AH59">
        <v>105.25</v>
      </c>
      <c r="AI59" s="3">
        <f t="shared" si="8"/>
        <v>-5.984814649397055E-2</v>
      </c>
      <c r="AL59">
        <v>47.32</v>
      </c>
      <c r="AM59" s="3">
        <f t="shared" si="9"/>
        <v>-1.6877637130801328E-3</v>
      </c>
    </row>
    <row r="60" spans="2:39" x14ac:dyDescent="0.25">
      <c r="B60">
        <v>30.16</v>
      </c>
      <c r="C60" s="3">
        <f t="shared" si="0"/>
        <v>-9.686422590707542E-3</v>
      </c>
      <c r="F60">
        <v>15.61</v>
      </c>
      <c r="G60" s="3">
        <f t="shared" si="1"/>
        <v>-7.0833333333333401E-2</v>
      </c>
      <c r="J60">
        <v>32.299999999999997</v>
      </c>
      <c r="K60" s="3">
        <f t="shared" si="2"/>
        <v>-7.1839080459770124E-2</v>
      </c>
      <c r="N60">
        <v>8.0500000000000007</v>
      </c>
      <c r="O60" s="3">
        <f t="shared" si="3"/>
        <v>-2.4242424242424156E-2</v>
      </c>
      <c r="R60">
        <v>19.239999999999998</v>
      </c>
      <c r="S60" s="3">
        <f t="shared" si="4"/>
        <v>-3.1706089582284977E-2</v>
      </c>
      <c r="V60">
        <v>17.5</v>
      </c>
      <c r="W60" s="3">
        <f t="shared" si="5"/>
        <v>-0.10714285714285721</v>
      </c>
      <c r="Z60">
        <v>29.18</v>
      </c>
      <c r="AA60" s="3">
        <f t="shared" si="6"/>
        <v>-4.0762656147271592E-2</v>
      </c>
      <c r="AD60">
        <v>7.78</v>
      </c>
      <c r="AE60" s="3">
        <f t="shared" si="7"/>
        <v>-6.0386473429951591E-2</v>
      </c>
      <c r="AH60">
        <v>110.15</v>
      </c>
      <c r="AI60" s="3">
        <f t="shared" si="8"/>
        <v>4.6555819477434736E-2</v>
      </c>
      <c r="AL60">
        <v>46.48</v>
      </c>
      <c r="AM60" s="3">
        <f t="shared" si="9"/>
        <v>-1.7751479289940902E-2</v>
      </c>
    </row>
    <row r="61" spans="2:39" x14ac:dyDescent="0.25">
      <c r="B61">
        <v>29.65</v>
      </c>
      <c r="C61" s="3">
        <f t="shared" si="0"/>
        <v>-1.690981432360748E-2</v>
      </c>
      <c r="F61">
        <v>15.97</v>
      </c>
      <c r="G61" s="3">
        <f t="shared" si="1"/>
        <v>2.3062139654067983E-2</v>
      </c>
      <c r="J61">
        <v>29.2</v>
      </c>
      <c r="K61" s="3">
        <f t="shared" si="2"/>
        <v>-9.5975232198142357E-2</v>
      </c>
      <c r="N61">
        <v>7.73</v>
      </c>
      <c r="O61" s="3">
        <f t="shared" si="3"/>
        <v>-3.9751552795031085E-2</v>
      </c>
      <c r="R61">
        <v>20.190000000000001</v>
      </c>
      <c r="S61" s="3">
        <f t="shared" si="4"/>
        <v>4.9376299376299525E-2</v>
      </c>
      <c r="V61">
        <v>18.52</v>
      </c>
      <c r="W61" s="3">
        <f t="shared" si="5"/>
        <v>5.828571428571426E-2</v>
      </c>
      <c r="Z61">
        <v>27.33</v>
      </c>
      <c r="AA61" s="3">
        <f t="shared" si="6"/>
        <v>-6.3399588759424308E-2</v>
      </c>
      <c r="AD61">
        <v>7.9</v>
      </c>
      <c r="AE61" s="3">
        <f t="shared" si="7"/>
        <v>1.5424164524421607E-2</v>
      </c>
      <c r="AH61">
        <v>102.95</v>
      </c>
      <c r="AI61" s="3">
        <f t="shared" si="8"/>
        <v>-6.5365410803449861E-2</v>
      </c>
      <c r="AL61">
        <v>44.85</v>
      </c>
      <c r="AM61" s="3">
        <f t="shared" si="9"/>
        <v>-3.5068846815834671E-2</v>
      </c>
    </row>
    <row r="62" spans="2:39" x14ac:dyDescent="0.25">
      <c r="B62">
        <v>29.734999999999999</v>
      </c>
      <c r="C62" s="3">
        <f t="shared" si="0"/>
        <v>2.8667790893760828E-3</v>
      </c>
      <c r="F62">
        <v>15.68</v>
      </c>
      <c r="G62" s="3">
        <f t="shared" si="1"/>
        <v>-1.8159048215403938E-2</v>
      </c>
      <c r="J62">
        <v>27.6</v>
      </c>
      <c r="K62" s="3">
        <f t="shared" si="2"/>
        <v>-5.4794520547945133E-2</v>
      </c>
      <c r="N62">
        <v>6.14</v>
      </c>
      <c r="O62" s="3">
        <f t="shared" si="3"/>
        <v>-0.20569210866752918</v>
      </c>
      <c r="R62">
        <v>16.3</v>
      </c>
      <c r="S62" s="3">
        <f t="shared" si="4"/>
        <v>-0.19266963843486876</v>
      </c>
      <c r="V62">
        <v>15.46</v>
      </c>
      <c r="W62" s="3">
        <f t="shared" si="5"/>
        <v>-0.16522678185745135</v>
      </c>
      <c r="Z62">
        <v>27.92</v>
      </c>
      <c r="AA62" s="3">
        <f t="shared" si="6"/>
        <v>2.1587998536407006E-2</v>
      </c>
      <c r="AD62">
        <v>6.33</v>
      </c>
      <c r="AE62" s="3">
        <f t="shared" si="7"/>
        <v>-0.19873417721518991</v>
      </c>
      <c r="AH62">
        <v>89.7</v>
      </c>
      <c r="AI62" s="3">
        <f t="shared" si="8"/>
        <v>-0.12870325400679941</v>
      </c>
      <c r="AL62">
        <v>40.49</v>
      </c>
      <c r="AM62" s="3">
        <f t="shared" si="9"/>
        <v>-9.721293199554068E-2</v>
      </c>
    </row>
    <row r="63" spans="2:39" x14ac:dyDescent="0.25">
      <c r="B63">
        <v>30.954999999999998</v>
      </c>
      <c r="C63" s="3">
        <f t="shared" si="0"/>
        <v>4.1029090297629016E-2</v>
      </c>
      <c r="F63">
        <v>15.49</v>
      </c>
      <c r="G63" s="3">
        <f t="shared" si="1"/>
        <v>-1.2117346938775479E-2</v>
      </c>
      <c r="J63">
        <v>28.9</v>
      </c>
      <c r="K63" s="3">
        <f t="shared" si="2"/>
        <v>4.7101449275362216E-2</v>
      </c>
      <c r="N63">
        <v>5.98</v>
      </c>
      <c r="O63" s="3">
        <f t="shared" si="3"/>
        <v>-2.6058631921823984E-2</v>
      </c>
      <c r="R63">
        <v>14.72</v>
      </c>
      <c r="S63" s="3">
        <f t="shared" si="4"/>
        <v>-9.6932515337423308E-2</v>
      </c>
      <c r="V63">
        <v>12.79</v>
      </c>
      <c r="W63" s="3">
        <f t="shared" si="5"/>
        <v>-0.17270375161707643</v>
      </c>
      <c r="Z63">
        <v>26.33</v>
      </c>
      <c r="AA63" s="3">
        <f t="shared" si="6"/>
        <v>-5.694842406876803E-2</v>
      </c>
      <c r="AD63">
        <v>5.28</v>
      </c>
      <c r="AE63" s="3">
        <f t="shared" si="7"/>
        <v>-0.1658767772511848</v>
      </c>
      <c r="AH63">
        <v>82.75</v>
      </c>
      <c r="AI63" s="3">
        <f t="shared" si="8"/>
        <v>-7.7480490523968812E-2</v>
      </c>
      <c r="AL63">
        <v>39.56</v>
      </c>
      <c r="AM63" s="3">
        <f t="shared" si="9"/>
        <v>-2.2968634230674231E-2</v>
      </c>
    </row>
    <row r="64" spans="2:39" x14ac:dyDescent="0.25">
      <c r="B64">
        <v>32.414999999999999</v>
      </c>
      <c r="C64" s="3">
        <f t="shared" si="0"/>
        <v>4.7165239864319204E-2</v>
      </c>
      <c r="F64">
        <v>18.53</v>
      </c>
      <c r="G64" s="3">
        <f t="shared" si="1"/>
        <v>0.19625564880568114</v>
      </c>
      <c r="J64">
        <v>31.8</v>
      </c>
      <c r="K64" s="3">
        <f t="shared" si="2"/>
        <v>0.10034602076124575</v>
      </c>
      <c r="N64">
        <v>6.26</v>
      </c>
      <c r="O64" s="3">
        <f t="shared" si="3"/>
        <v>4.682274247491628E-2</v>
      </c>
      <c r="R64">
        <v>16.57</v>
      </c>
      <c r="S64" s="3">
        <f t="shared" si="4"/>
        <v>0.12567934782608692</v>
      </c>
      <c r="V64">
        <v>17.57</v>
      </c>
      <c r="W64" s="3">
        <f t="shared" si="5"/>
        <v>0.37372947615324481</v>
      </c>
      <c r="Z64">
        <v>28.94</v>
      </c>
      <c r="AA64" s="3">
        <f t="shared" si="6"/>
        <v>9.9126471705279273E-2</v>
      </c>
      <c r="AD64">
        <v>5.3</v>
      </c>
      <c r="AE64" s="3">
        <f t="shared" si="7"/>
        <v>3.7878787878787069E-3</v>
      </c>
      <c r="AH64">
        <v>84.4</v>
      </c>
      <c r="AI64" s="3">
        <f t="shared" si="8"/>
        <v>1.9939577039274993E-2</v>
      </c>
      <c r="AL64">
        <v>44.63</v>
      </c>
      <c r="AM64" s="3">
        <f t="shared" si="9"/>
        <v>0.128159757330637</v>
      </c>
    </row>
    <row r="65" spans="2:39" x14ac:dyDescent="0.25">
      <c r="B65">
        <v>31.54</v>
      </c>
      <c r="C65" s="3">
        <f t="shared" si="0"/>
        <v>-2.6993675767391642E-2</v>
      </c>
      <c r="F65">
        <v>18.64</v>
      </c>
      <c r="G65" s="3">
        <f t="shared" si="1"/>
        <v>5.9363194819211781E-3</v>
      </c>
      <c r="J65">
        <v>27.5</v>
      </c>
      <c r="K65" s="3">
        <f t="shared" si="2"/>
        <v>-0.13522012578616355</v>
      </c>
      <c r="N65">
        <v>6.54</v>
      </c>
      <c r="O65" s="3">
        <f t="shared" si="3"/>
        <v>4.4728434504792372E-2</v>
      </c>
      <c r="R65">
        <v>16.98</v>
      </c>
      <c r="S65" s="3">
        <f t="shared" si="4"/>
        <v>2.4743512371756194E-2</v>
      </c>
      <c r="V65">
        <v>16.18</v>
      </c>
      <c r="W65" s="3">
        <f t="shared" si="5"/>
        <v>-7.9112122936824167E-2</v>
      </c>
      <c r="Z65">
        <v>29.65</v>
      </c>
      <c r="AA65" s="3">
        <f t="shared" si="6"/>
        <v>2.4533517622667495E-2</v>
      </c>
      <c r="AD65">
        <v>5.72</v>
      </c>
      <c r="AE65" s="3">
        <f t="shared" si="7"/>
        <v>7.9245283018867907E-2</v>
      </c>
      <c r="AH65">
        <v>77.95</v>
      </c>
      <c r="AI65" s="3">
        <f t="shared" si="8"/>
        <v>-7.6421800947867324E-2</v>
      </c>
      <c r="AL65">
        <v>46.27</v>
      </c>
      <c r="AM65" s="3">
        <f t="shared" si="9"/>
        <v>3.6746583015908593E-2</v>
      </c>
    </row>
    <row r="66" spans="2:39" x14ac:dyDescent="0.25">
      <c r="B66">
        <v>33.799999999999997</v>
      </c>
      <c r="C66" s="3">
        <f t="shared" si="0"/>
        <v>7.1655041217501519E-2</v>
      </c>
      <c r="F66">
        <v>18.079999999999998</v>
      </c>
      <c r="G66" s="3">
        <f t="shared" si="1"/>
        <v>-3.0042918454935744E-2</v>
      </c>
      <c r="J66">
        <v>23.3</v>
      </c>
      <c r="K66" s="3">
        <f t="shared" si="2"/>
        <v>-0.15272727272727271</v>
      </c>
      <c r="N66">
        <v>8.5</v>
      </c>
      <c r="O66" s="3">
        <f t="shared" si="3"/>
        <v>0.29969418960244648</v>
      </c>
      <c r="R66">
        <v>17.100000000000001</v>
      </c>
      <c r="S66" s="3">
        <f t="shared" si="4"/>
        <v>7.0671378091873372E-3</v>
      </c>
      <c r="V66">
        <v>17.149999999999999</v>
      </c>
      <c r="W66" s="3">
        <f t="shared" si="5"/>
        <v>5.9950556242274342E-2</v>
      </c>
      <c r="Z66">
        <v>30.46</v>
      </c>
      <c r="AA66" s="3">
        <f t="shared" si="6"/>
        <v>2.7318718381113063E-2</v>
      </c>
      <c r="AD66">
        <v>6.28</v>
      </c>
      <c r="AE66" s="3">
        <f t="shared" si="7"/>
        <v>9.7902097902097987E-2</v>
      </c>
      <c r="AH66">
        <v>68.349999999999994</v>
      </c>
      <c r="AI66" s="3">
        <f t="shared" si="8"/>
        <v>-0.12315586914688914</v>
      </c>
      <c r="AL66">
        <v>47.92</v>
      </c>
      <c r="AM66" s="3">
        <f t="shared" si="9"/>
        <v>3.5660255024854086E-2</v>
      </c>
    </row>
    <row r="67" spans="2:39" x14ac:dyDescent="0.25">
      <c r="B67">
        <v>36.344999999999999</v>
      </c>
      <c r="C67" s="3">
        <f t="shared" si="0"/>
        <v>7.5295857988165737E-2</v>
      </c>
      <c r="F67">
        <v>19.63</v>
      </c>
      <c r="G67" s="3">
        <f t="shared" si="1"/>
        <v>8.5730088495575271E-2</v>
      </c>
      <c r="J67">
        <v>23.7</v>
      </c>
      <c r="K67" s="3">
        <f t="shared" si="2"/>
        <v>1.7167381974248865E-2</v>
      </c>
      <c r="N67">
        <v>9.3000000000000007</v>
      </c>
      <c r="O67" s="3">
        <f t="shared" si="3"/>
        <v>9.4117647058823611E-2</v>
      </c>
      <c r="R67">
        <v>18.149999999999999</v>
      </c>
      <c r="S67" s="3">
        <f t="shared" si="4"/>
        <v>6.1403508771929655E-2</v>
      </c>
      <c r="V67">
        <v>19.64</v>
      </c>
      <c r="W67" s="3">
        <f t="shared" si="5"/>
        <v>0.14518950437317796</v>
      </c>
      <c r="Z67">
        <v>32.68</v>
      </c>
      <c r="AA67" s="3">
        <f t="shared" si="6"/>
        <v>7.2882468811556106E-2</v>
      </c>
      <c r="AD67">
        <v>6.26</v>
      </c>
      <c r="AE67" s="3">
        <f t="shared" si="7"/>
        <v>-3.1847133757962518E-3</v>
      </c>
      <c r="AH67">
        <v>75.400000000000006</v>
      </c>
      <c r="AI67" s="3">
        <f t="shared" si="8"/>
        <v>0.10314557425018306</v>
      </c>
      <c r="AL67">
        <v>51.15</v>
      </c>
      <c r="AM67" s="3">
        <f t="shared" si="9"/>
        <v>6.7404006677796266E-2</v>
      </c>
    </row>
    <row r="68" spans="2:39" x14ac:dyDescent="0.25">
      <c r="B68">
        <v>36.662999999999997</v>
      </c>
      <c r="C68" s="3">
        <f t="shared" si="0"/>
        <v>8.7494841106066264E-3</v>
      </c>
      <c r="F68">
        <v>19.88</v>
      </c>
      <c r="G68" s="3">
        <f t="shared" si="1"/>
        <v>1.2735608762098829E-2</v>
      </c>
      <c r="J68">
        <v>27</v>
      </c>
      <c r="K68" s="3">
        <f t="shared" si="2"/>
        <v>0.13924050632911394</v>
      </c>
      <c r="N68">
        <v>7.87</v>
      </c>
      <c r="O68" s="3">
        <f t="shared" si="3"/>
        <v>-0.15376344086021509</v>
      </c>
      <c r="R68">
        <v>19.899999999999999</v>
      </c>
      <c r="S68" s="3">
        <f t="shared" si="4"/>
        <v>9.6418732782369149E-2</v>
      </c>
      <c r="V68">
        <v>20.61</v>
      </c>
      <c r="W68" s="3">
        <f t="shared" si="5"/>
        <v>4.9389002036659815E-2</v>
      </c>
      <c r="Z68">
        <v>35.17</v>
      </c>
      <c r="AA68" s="3">
        <f t="shared" si="6"/>
        <v>7.6193390452876444E-2</v>
      </c>
      <c r="AD68">
        <v>6.05</v>
      </c>
      <c r="AE68" s="3">
        <f t="shared" si="7"/>
        <v>-3.3546325878594248E-2</v>
      </c>
      <c r="AH68">
        <v>73.95</v>
      </c>
      <c r="AI68" s="3">
        <f t="shared" si="8"/>
        <v>-1.9230769230769267E-2</v>
      </c>
      <c r="AL68">
        <v>54.06</v>
      </c>
      <c r="AM68" s="3">
        <f t="shared" si="9"/>
        <v>5.6891495601173098E-2</v>
      </c>
    </row>
    <row r="69" spans="2:39" x14ac:dyDescent="0.25">
      <c r="B69">
        <v>38.76</v>
      </c>
      <c r="C69" s="3">
        <f t="shared" si="0"/>
        <v>5.7196628753784513E-2</v>
      </c>
      <c r="F69">
        <v>21.15</v>
      </c>
      <c r="G69" s="3">
        <f t="shared" si="1"/>
        <v>6.3883299798792745E-2</v>
      </c>
      <c r="J69">
        <v>26.1</v>
      </c>
      <c r="K69" s="3">
        <f t="shared" si="2"/>
        <v>-3.3333333333333277E-2</v>
      </c>
      <c r="N69">
        <v>7.97</v>
      </c>
      <c r="O69" s="3">
        <f t="shared" si="3"/>
        <v>1.2706480304955482E-2</v>
      </c>
      <c r="R69">
        <v>20.99</v>
      </c>
      <c r="S69" s="3">
        <f t="shared" si="4"/>
        <v>5.4773869346733665E-2</v>
      </c>
      <c r="V69">
        <v>22.03</v>
      </c>
      <c r="W69" s="3">
        <f t="shared" si="5"/>
        <v>6.889859291606025E-2</v>
      </c>
      <c r="Z69">
        <v>34.51</v>
      </c>
      <c r="AA69" s="3">
        <f t="shared" si="6"/>
        <v>-1.8765993744668856E-2</v>
      </c>
      <c r="AD69">
        <v>6.02</v>
      </c>
      <c r="AE69" s="3">
        <f t="shared" si="7"/>
        <v>-4.9586776859504543E-3</v>
      </c>
      <c r="AH69">
        <v>71.900000000000006</v>
      </c>
      <c r="AI69" s="3">
        <f t="shared" si="8"/>
        <v>-2.7721433400946547E-2</v>
      </c>
      <c r="AL69">
        <v>57.72</v>
      </c>
      <c r="AM69" s="3">
        <f t="shared" si="9"/>
        <v>6.7702552719200823E-2</v>
      </c>
    </row>
    <row r="70" spans="2:39" x14ac:dyDescent="0.25">
      <c r="B70">
        <v>36.463000000000001</v>
      </c>
      <c r="C70" s="3">
        <f t="shared" si="0"/>
        <v>-5.92621259029927E-2</v>
      </c>
      <c r="F70">
        <v>20.149999999999999</v>
      </c>
      <c r="G70" s="3">
        <f t="shared" si="1"/>
        <v>-4.7281323877068564E-2</v>
      </c>
      <c r="J70">
        <v>27.4</v>
      </c>
      <c r="K70" s="3">
        <f t="shared" si="2"/>
        <v>4.9808429118773832E-2</v>
      </c>
      <c r="N70">
        <v>7.43</v>
      </c>
      <c r="O70" s="3">
        <f t="shared" si="3"/>
        <v>-6.775407779171895E-2</v>
      </c>
      <c r="R70">
        <v>20.67</v>
      </c>
      <c r="S70" s="3">
        <f t="shared" si="4"/>
        <v>-1.524535493091933E-2</v>
      </c>
      <c r="V70">
        <v>21.95</v>
      </c>
      <c r="W70" s="3">
        <f t="shared" si="5"/>
        <v>-3.6314117113028527E-3</v>
      </c>
      <c r="Z70">
        <v>35.65</v>
      </c>
      <c r="AA70" s="3">
        <f t="shared" si="6"/>
        <v>3.3033903216459014E-2</v>
      </c>
      <c r="AD70">
        <v>6.21</v>
      </c>
      <c r="AE70" s="3">
        <f t="shared" si="7"/>
        <v>3.1561461794020002E-2</v>
      </c>
      <c r="AH70">
        <v>63.3</v>
      </c>
      <c r="AI70" s="3">
        <f t="shared" si="8"/>
        <v>-0.1196105702364396</v>
      </c>
      <c r="AL70">
        <v>53.57</v>
      </c>
      <c r="AM70" s="3">
        <f t="shared" si="9"/>
        <v>-7.189882189882188E-2</v>
      </c>
    </row>
    <row r="71" spans="2:39" x14ac:dyDescent="0.25">
      <c r="B71">
        <v>34.125</v>
      </c>
      <c r="C71" s="3">
        <f t="shared" si="0"/>
        <v>-6.4119792666538708E-2</v>
      </c>
      <c r="F71">
        <v>16.329999999999998</v>
      </c>
      <c r="G71" s="3">
        <f t="shared" si="1"/>
        <v>-0.18957816377171219</v>
      </c>
      <c r="J71">
        <v>24.8</v>
      </c>
      <c r="K71" s="3">
        <f t="shared" si="2"/>
        <v>-9.4890510948905035E-2</v>
      </c>
      <c r="N71">
        <v>6.6899999999999995</v>
      </c>
      <c r="O71" s="3">
        <f t="shared" si="3"/>
        <v>-9.9596231493943504E-2</v>
      </c>
      <c r="R71">
        <v>20.309999999999999</v>
      </c>
      <c r="S71" s="3">
        <f t="shared" si="4"/>
        <v>-1.7416545718432652E-2</v>
      </c>
      <c r="V71">
        <v>19.2</v>
      </c>
      <c r="W71" s="3">
        <f t="shared" si="5"/>
        <v>-0.12528473804100229</v>
      </c>
      <c r="Z71">
        <v>36.08</v>
      </c>
      <c r="AA71" s="3">
        <f t="shared" si="6"/>
        <v>1.2061711079943891E-2</v>
      </c>
      <c r="AD71">
        <v>5.32</v>
      </c>
      <c r="AE71" s="3">
        <f t="shared" si="7"/>
        <v>-0.14331723027375196</v>
      </c>
      <c r="AH71">
        <v>46.4</v>
      </c>
      <c r="AI71" s="3">
        <f t="shared" si="8"/>
        <v>-0.26698262243285936</v>
      </c>
      <c r="AL71">
        <v>52.7</v>
      </c>
      <c r="AM71" s="3">
        <f t="shared" si="9"/>
        <v>-1.624043307821537E-2</v>
      </c>
    </row>
    <row r="72" spans="2:39" x14ac:dyDescent="0.25">
      <c r="B72">
        <v>32.08</v>
      </c>
      <c r="C72" s="3">
        <f t="shared" si="0"/>
        <v>-5.9926739926739976E-2</v>
      </c>
      <c r="F72">
        <v>17.170000000000002</v>
      </c>
      <c r="G72" s="3">
        <f t="shared" si="1"/>
        <v>5.143906919779568E-2</v>
      </c>
      <c r="J72">
        <v>23.8</v>
      </c>
      <c r="K72" s="3">
        <f t="shared" si="2"/>
        <v>-4.0322580645161289E-2</v>
      </c>
      <c r="N72">
        <v>7.91</v>
      </c>
      <c r="O72" s="3">
        <f t="shared" si="3"/>
        <v>0.18236173393124078</v>
      </c>
      <c r="R72">
        <v>21.54</v>
      </c>
      <c r="S72" s="3">
        <f t="shared" si="4"/>
        <v>6.0561299852289537E-2</v>
      </c>
      <c r="V72">
        <v>21.91</v>
      </c>
      <c r="W72" s="3">
        <f t="shared" si="5"/>
        <v>0.14114583333333339</v>
      </c>
      <c r="Z72">
        <v>38.07</v>
      </c>
      <c r="AA72" s="3">
        <f t="shared" si="6"/>
        <v>5.5155210643015581E-2</v>
      </c>
      <c r="AD72">
        <v>5.41</v>
      </c>
      <c r="AE72" s="3">
        <f t="shared" si="7"/>
        <v>1.6917293233082678E-2</v>
      </c>
      <c r="AH72">
        <v>40.700000000000003</v>
      </c>
      <c r="AI72" s="3">
        <f t="shared" si="8"/>
        <v>-0.12284482758620681</v>
      </c>
      <c r="AL72">
        <v>51.72</v>
      </c>
      <c r="AM72" s="3">
        <f t="shared" si="9"/>
        <v>-1.8595825426945045E-2</v>
      </c>
    </row>
    <row r="73" spans="2:39" x14ac:dyDescent="0.25">
      <c r="B73">
        <v>34.229999999999997</v>
      </c>
      <c r="C73" s="3">
        <f t="shared" ref="C73:C129" si="10">(B73-B72)/B72</f>
        <v>6.7019950124688241E-2</v>
      </c>
      <c r="F73">
        <v>15.95</v>
      </c>
      <c r="G73" s="3">
        <f t="shared" ref="G73:G129" si="11">(F73-F72)/F72</f>
        <v>-7.1054164239953546E-2</v>
      </c>
      <c r="J73">
        <v>20</v>
      </c>
      <c r="K73" s="3">
        <f t="shared" ref="K73:K129" si="12">(J73-J72)/J72</f>
        <v>-0.1596638655462185</v>
      </c>
      <c r="N73">
        <v>7.6</v>
      </c>
      <c r="O73" s="3">
        <f t="shared" ref="O73:O129" si="13">(N73-N72)/N72</f>
        <v>-3.9190897597977309E-2</v>
      </c>
      <c r="R73">
        <v>20.190000000000001</v>
      </c>
      <c r="S73" s="3">
        <f t="shared" ref="S73:S129" si="14">(R73-R72)/R72</f>
        <v>-6.2674094707520792E-2</v>
      </c>
      <c r="V73">
        <v>22.73</v>
      </c>
      <c r="W73" s="3">
        <f t="shared" ref="W73:W129" si="15">(V73-V72)/V72</f>
        <v>3.7425832952989513E-2</v>
      </c>
      <c r="Z73">
        <v>37.840000000000003</v>
      </c>
      <c r="AA73" s="3">
        <f t="shared" ref="AA73:AA129" si="16">(Z73-Z72)/Z72</f>
        <v>-6.0415024954031228E-3</v>
      </c>
      <c r="AD73">
        <v>5.72</v>
      </c>
      <c r="AE73" s="3">
        <f t="shared" ref="AE73:AE129" si="17">(AD73-AD72)/AD72</f>
        <v>5.730129390018477E-2</v>
      </c>
      <c r="AH73">
        <v>43.05</v>
      </c>
      <c r="AI73" s="3">
        <f t="shared" ref="AI73:AI129" si="18">(AH73-AH72)/AH72</f>
        <v>5.7739557739557593E-2</v>
      </c>
      <c r="AL73">
        <v>49.41</v>
      </c>
      <c r="AM73" s="3">
        <f t="shared" ref="AM73:AM129" si="19">(AL73-AL72)/AL72</f>
        <v>-4.4663573085846911E-2</v>
      </c>
    </row>
    <row r="74" spans="2:39" x14ac:dyDescent="0.25">
      <c r="B74">
        <v>36.020000000000003</v>
      </c>
      <c r="C74" s="3">
        <f t="shared" si="10"/>
        <v>5.2293309962021806E-2</v>
      </c>
      <c r="F74">
        <v>19.079999999999998</v>
      </c>
      <c r="G74" s="3">
        <f t="shared" si="11"/>
        <v>0.19623824451410654</v>
      </c>
      <c r="J74">
        <v>14.6</v>
      </c>
      <c r="K74" s="3">
        <f t="shared" si="12"/>
        <v>-0.27</v>
      </c>
      <c r="N74">
        <v>7.38</v>
      </c>
      <c r="O74" s="3">
        <f t="shared" si="13"/>
        <v>-2.89473684210526E-2</v>
      </c>
      <c r="R74">
        <v>20.420000000000002</v>
      </c>
      <c r="S74" s="3">
        <f t="shared" si="14"/>
        <v>1.1391778107974265E-2</v>
      </c>
      <c r="V74">
        <v>24.18</v>
      </c>
      <c r="W74" s="3">
        <f t="shared" si="15"/>
        <v>6.3792344918609731E-2</v>
      </c>
      <c r="Z74">
        <v>38.659999999999997</v>
      </c>
      <c r="AA74" s="3">
        <f t="shared" si="16"/>
        <v>2.1670190274841256E-2</v>
      </c>
      <c r="AD74">
        <v>5.86</v>
      </c>
      <c r="AE74" s="3">
        <f t="shared" si="17"/>
        <v>2.4475524475524577E-2</v>
      </c>
      <c r="AH74">
        <v>32.049999999999997</v>
      </c>
      <c r="AI74" s="3">
        <f t="shared" si="18"/>
        <v>-0.25551684088269455</v>
      </c>
      <c r="AL74">
        <v>47.27</v>
      </c>
      <c r="AM74" s="3">
        <f t="shared" si="19"/>
        <v>-4.3311070633474877E-2</v>
      </c>
    </row>
    <row r="75" spans="2:39" x14ac:dyDescent="0.25">
      <c r="B75">
        <v>38.200000000000003</v>
      </c>
      <c r="C75" s="3">
        <f t="shared" si="10"/>
        <v>6.0521932259855624E-2</v>
      </c>
      <c r="F75">
        <v>19.09</v>
      </c>
      <c r="G75" s="3">
        <f t="shared" si="11"/>
        <v>5.241090146751344E-4</v>
      </c>
      <c r="J75">
        <v>15.8</v>
      </c>
      <c r="K75" s="3">
        <f t="shared" si="12"/>
        <v>8.2191780821917887E-2</v>
      </c>
      <c r="N75">
        <v>7.98</v>
      </c>
      <c r="O75" s="3">
        <f t="shared" si="13"/>
        <v>8.1300813008130149E-2</v>
      </c>
      <c r="R75">
        <v>19.75</v>
      </c>
      <c r="S75" s="3">
        <f t="shared" si="14"/>
        <v>-3.2810969637610266E-2</v>
      </c>
      <c r="V75">
        <v>27.1</v>
      </c>
      <c r="W75" s="3">
        <f t="shared" si="15"/>
        <v>0.12076095947063696</v>
      </c>
      <c r="Z75">
        <v>37.869999999999997</v>
      </c>
      <c r="AA75" s="3">
        <f t="shared" si="16"/>
        <v>-2.0434557682359009E-2</v>
      </c>
      <c r="AD75">
        <v>5.88</v>
      </c>
      <c r="AE75" s="3">
        <f t="shared" si="17"/>
        <v>3.4129692832763777E-3</v>
      </c>
      <c r="AH75">
        <v>32.75</v>
      </c>
      <c r="AI75" s="3">
        <f t="shared" si="18"/>
        <v>2.1840873634945489E-2</v>
      </c>
      <c r="AL75">
        <v>47.28</v>
      </c>
      <c r="AM75" s="3">
        <f t="shared" si="19"/>
        <v>2.1155066638455701E-4</v>
      </c>
    </row>
    <row r="76" spans="2:39" x14ac:dyDescent="0.25">
      <c r="B76">
        <v>36.674999999999997</v>
      </c>
      <c r="C76" s="3">
        <f t="shared" si="10"/>
        <v>-3.9921465968586534E-2</v>
      </c>
      <c r="F76">
        <v>17.14</v>
      </c>
      <c r="G76" s="3">
        <f t="shared" si="11"/>
        <v>-0.10214772132006282</v>
      </c>
      <c r="J76">
        <v>14.4169</v>
      </c>
      <c r="K76" s="3">
        <f t="shared" si="12"/>
        <v>-8.7537974683544337E-2</v>
      </c>
      <c r="N76">
        <v>7.33</v>
      </c>
      <c r="O76" s="3">
        <f t="shared" si="13"/>
        <v>-8.145363408521307E-2</v>
      </c>
      <c r="R76">
        <v>20.260000000000002</v>
      </c>
      <c r="S76" s="3">
        <f t="shared" si="14"/>
        <v>2.5822784810126662E-2</v>
      </c>
      <c r="V76">
        <v>28.99</v>
      </c>
      <c r="W76" s="3">
        <f t="shared" si="15"/>
        <v>6.9741697416974058E-2</v>
      </c>
      <c r="Z76">
        <v>39.840000000000003</v>
      </c>
      <c r="AA76" s="3">
        <f t="shared" si="16"/>
        <v>5.2020068655928335E-2</v>
      </c>
      <c r="AD76">
        <v>6.38</v>
      </c>
      <c r="AE76" s="3">
        <f t="shared" si="17"/>
        <v>8.5034013605442174E-2</v>
      </c>
      <c r="AH76">
        <v>31.85</v>
      </c>
      <c r="AI76" s="3">
        <f t="shared" si="18"/>
        <v>-2.7480916030534309E-2</v>
      </c>
      <c r="AL76">
        <v>50.65</v>
      </c>
      <c r="AM76" s="3">
        <f t="shared" si="19"/>
        <v>7.1277495769881502E-2</v>
      </c>
    </row>
    <row r="77" spans="2:39" x14ac:dyDescent="0.25">
      <c r="B77">
        <v>39.295000000000002</v>
      </c>
      <c r="C77" s="3">
        <f t="shared" si="10"/>
        <v>7.1438309475119421E-2</v>
      </c>
      <c r="F77">
        <v>18.91</v>
      </c>
      <c r="G77" s="3">
        <f t="shared" si="11"/>
        <v>0.10326721120186695</v>
      </c>
      <c r="J77">
        <v>12.6</v>
      </c>
      <c r="K77" s="3">
        <f t="shared" si="12"/>
        <v>-0.12602570594233159</v>
      </c>
      <c r="N77">
        <v>7.48</v>
      </c>
      <c r="O77" s="3">
        <f t="shared" si="13"/>
        <v>2.0463847203274262E-2</v>
      </c>
      <c r="R77">
        <v>19.440000000000001</v>
      </c>
      <c r="S77" s="3">
        <f t="shared" si="14"/>
        <v>-4.047384007897336E-2</v>
      </c>
      <c r="V77">
        <v>30.05</v>
      </c>
      <c r="W77" s="3">
        <f t="shared" si="15"/>
        <v>3.6564332528458171E-2</v>
      </c>
      <c r="Z77">
        <v>40.520000000000003</v>
      </c>
      <c r="AA77" s="3">
        <f t="shared" si="16"/>
        <v>1.7068273092369468E-2</v>
      </c>
      <c r="AD77">
        <v>5.93</v>
      </c>
      <c r="AE77" s="3">
        <f t="shared" si="17"/>
        <v>-7.0532915360501602E-2</v>
      </c>
      <c r="AH77">
        <v>28.95</v>
      </c>
      <c r="AI77" s="3">
        <f t="shared" si="18"/>
        <v>-9.1051805337519692E-2</v>
      </c>
      <c r="AL77">
        <v>50.57</v>
      </c>
      <c r="AM77" s="3">
        <f t="shared" si="19"/>
        <v>-1.5794669299111213E-3</v>
      </c>
    </row>
    <row r="78" spans="2:39" x14ac:dyDescent="0.25">
      <c r="B78">
        <v>39.234999999999999</v>
      </c>
      <c r="C78" s="3">
        <f t="shared" si="10"/>
        <v>-1.5269118208424042E-3</v>
      </c>
      <c r="F78">
        <v>19.649999999999999</v>
      </c>
      <c r="G78" s="3">
        <f t="shared" si="11"/>
        <v>3.9132734003172839E-2</v>
      </c>
      <c r="J78">
        <v>13.4</v>
      </c>
      <c r="K78" s="3">
        <f t="shared" si="12"/>
        <v>6.3492063492063544E-2</v>
      </c>
      <c r="N78">
        <v>7.48</v>
      </c>
      <c r="O78" s="3">
        <f t="shared" si="13"/>
        <v>0</v>
      </c>
      <c r="R78">
        <v>19.75</v>
      </c>
      <c r="S78" s="3">
        <f t="shared" si="14"/>
        <v>1.5946502057613103E-2</v>
      </c>
      <c r="V78">
        <v>30.73</v>
      </c>
      <c r="W78" s="3">
        <f t="shared" si="15"/>
        <v>2.2628951747088177E-2</v>
      </c>
      <c r="Z78">
        <v>39.159999999999997</v>
      </c>
      <c r="AA78" s="3">
        <f t="shared" si="16"/>
        <v>-3.3563672260612201E-2</v>
      </c>
      <c r="AD78">
        <v>6.21</v>
      </c>
      <c r="AE78" s="3">
        <f t="shared" si="17"/>
        <v>4.7217537942664464E-2</v>
      </c>
      <c r="AH78">
        <v>26.25</v>
      </c>
      <c r="AI78" s="3">
        <f t="shared" si="18"/>
        <v>-9.3264248704663197E-2</v>
      </c>
      <c r="AL78">
        <v>52.46</v>
      </c>
      <c r="AM78" s="3">
        <f t="shared" si="19"/>
        <v>3.737393711686772E-2</v>
      </c>
    </row>
    <row r="79" spans="2:39" x14ac:dyDescent="0.25">
      <c r="B79">
        <v>49.48</v>
      </c>
      <c r="C79" s="3">
        <f t="shared" si="10"/>
        <v>0.26111889894227086</v>
      </c>
      <c r="F79">
        <v>20.57</v>
      </c>
      <c r="G79" s="3">
        <f t="shared" si="11"/>
        <v>4.681933842239195E-2</v>
      </c>
      <c r="J79">
        <v>16.100000000000001</v>
      </c>
      <c r="K79" s="3">
        <f t="shared" si="12"/>
        <v>0.20149253731343292</v>
      </c>
      <c r="N79">
        <v>9.06</v>
      </c>
      <c r="O79" s="3">
        <f t="shared" si="13"/>
        <v>0.21122994652406415</v>
      </c>
      <c r="R79">
        <v>22.37</v>
      </c>
      <c r="S79" s="3">
        <f t="shared" si="14"/>
        <v>0.13265822784810133</v>
      </c>
      <c r="V79">
        <v>30.2</v>
      </c>
      <c r="W79" s="3">
        <f t="shared" si="15"/>
        <v>-1.7246989912138012E-2</v>
      </c>
      <c r="Z79">
        <v>42.44</v>
      </c>
      <c r="AA79" s="3">
        <f t="shared" si="16"/>
        <v>8.3758937691521998E-2</v>
      </c>
      <c r="AD79">
        <v>6.67</v>
      </c>
      <c r="AE79" s="3">
        <f t="shared" si="17"/>
        <v>7.407407407407407E-2</v>
      </c>
      <c r="AH79">
        <v>33.4</v>
      </c>
      <c r="AI79" s="3">
        <f t="shared" si="18"/>
        <v>0.27238095238095233</v>
      </c>
      <c r="AL79">
        <v>57.04</v>
      </c>
      <c r="AM79" s="3">
        <f t="shared" si="19"/>
        <v>8.7304613038505494E-2</v>
      </c>
    </row>
    <row r="80" spans="2:39" x14ac:dyDescent="0.25">
      <c r="B80">
        <v>51.634999999999998</v>
      </c>
      <c r="C80" s="3">
        <f t="shared" si="10"/>
        <v>4.3552950687146347E-2</v>
      </c>
      <c r="F80">
        <v>20.85</v>
      </c>
      <c r="G80" s="3">
        <f t="shared" si="11"/>
        <v>1.361205639280511E-2</v>
      </c>
      <c r="J80">
        <v>16.7</v>
      </c>
      <c r="K80" s="3">
        <f t="shared" si="12"/>
        <v>3.7267080745341477E-2</v>
      </c>
      <c r="N80">
        <v>10.58</v>
      </c>
      <c r="O80" s="3">
        <f t="shared" si="13"/>
        <v>0.16777041942604851</v>
      </c>
      <c r="R80">
        <v>23.71</v>
      </c>
      <c r="S80" s="3">
        <f t="shared" si="14"/>
        <v>5.9901654000894047E-2</v>
      </c>
      <c r="V80">
        <v>29.71</v>
      </c>
      <c r="W80" s="3">
        <f t="shared" si="15"/>
        <v>-1.6225165562913858E-2</v>
      </c>
      <c r="Z80">
        <v>45.01</v>
      </c>
      <c r="AA80" s="3">
        <f t="shared" si="16"/>
        <v>6.0556079170593788E-2</v>
      </c>
      <c r="AD80">
        <v>7.1</v>
      </c>
      <c r="AE80" s="3">
        <f t="shared" si="17"/>
        <v>6.4467766116941494E-2</v>
      </c>
      <c r="AH80">
        <v>35</v>
      </c>
      <c r="AI80" s="3">
        <f t="shared" si="18"/>
        <v>4.7904191616766512E-2</v>
      </c>
      <c r="AL80">
        <v>56.29</v>
      </c>
      <c r="AM80" s="3">
        <f t="shared" si="19"/>
        <v>-1.3148667601683029E-2</v>
      </c>
    </row>
    <row r="81" spans="2:39" x14ac:dyDescent="0.25">
      <c r="B81">
        <v>57.954999999999998</v>
      </c>
      <c r="C81" s="3">
        <f t="shared" si="10"/>
        <v>0.12239759852813016</v>
      </c>
      <c r="F81">
        <v>20.91</v>
      </c>
      <c r="G81" s="3">
        <f t="shared" si="11"/>
        <v>2.8776978417265572E-3</v>
      </c>
      <c r="J81">
        <v>15.1</v>
      </c>
      <c r="K81" s="3">
        <f t="shared" si="12"/>
        <v>-9.5808383233532912E-2</v>
      </c>
      <c r="N81">
        <v>12.14</v>
      </c>
      <c r="O81" s="3">
        <f t="shared" si="13"/>
        <v>0.14744801512287339</v>
      </c>
      <c r="R81">
        <v>24.17</v>
      </c>
      <c r="S81" s="3">
        <f t="shared" si="14"/>
        <v>1.9401096583719985E-2</v>
      </c>
      <c r="V81">
        <v>31.83</v>
      </c>
      <c r="W81" s="3">
        <f t="shared" si="15"/>
        <v>7.1356445641198168E-2</v>
      </c>
      <c r="Z81">
        <v>47.22</v>
      </c>
      <c r="AA81" s="3">
        <f t="shared" si="16"/>
        <v>4.910019995556545E-2</v>
      </c>
      <c r="AD81">
        <v>8.3000000000000007</v>
      </c>
      <c r="AE81" s="3">
        <f t="shared" si="17"/>
        <v>0.16901408450704242</v>
      </c>
      <c r="AH81">
        <v>41</v>
      </c>
      <c r="AI81" s="3">
        <f t="shared" si="18"/>
        <v>0.17142857142857143</v>
      </c>
      <c r="AL81">
        <v>57.09</v>
      </c>
      <c r="AM81" s="3">
        <f t="shared" si="19"/>
        <v>1.4212115828744079E-2</v>
      </c>
    </row>
    <row r="82" spans="2:39" x14ac:dyDescent="0.25">
      <c r="B82">
        <v>59.034999999999997</v>
      </c>
      <c r="C82" s="3">
        <f t="shared" si="10"/>
        <v>1.8635147959623816E-2</v>
      </c>
      <c r="F82">
        <v>20.92</v>
      </c>
      <c r="G82" s="3">
        <f t="shared" si="11"/>
        <v>4.7824007651848702E-4</v>
      </c>
      <c r="J82">
        <v>12.15</v>
      </c>
      <c r="K82" s="3">
        <f t="shared" si="12"/>
        <v>-0.195364238410596</v>
      </c>
      <c r="N82">
        <v>11.54</v>
      </c>
      <c r="O82" s="3">
        <f t="shared" si="13"/>
        <v>-4.9423393739703572E-2</v>
      </c>
      <c r="R82">
        <v>24.76</v>
      </c>
      <c r="S82" s="3">
        <f t="shared" si="14"/>
        <v>2.4410426148117493E-2</v>
      </c>
      <c r="V82">
        <v>32.67</v>
      </c>
      <c r="W82" s="3">
        <f t="shared" si="15"/>
        <v>2.6390197926484556E-2</v>
      </c>
      <c r="Z82">
        <v>48.91</v>
      </c>
      <c r="AA82" s="3">
        <f t="shared" si="16"/>
        <v>3.5789919525624686E-2</v>
      </c>
      <c r="AD82">
        <v>7.25</v>
      </c>
      <c r="AE82" s="3">
        <f t="shared" si="17"/>
        <v>-0.12650602409638562</v>
      </c>
      <c r="AH82">
        <v>34.25</v>
      </c>
      <c r="AI82" s="3">
        <f t="shared" si="18"/>
        <v>-0.16463414634146342</v>
      </c>
      <c r="AL82">
        <v>54.66</v>
      </c>
      <c r="AM82" s="3">
        <f t="shared" si="19"/>
        <v>-4.2564372044140944E-2</v>
      </c>
    </row>
    <row r="83" spans="2:39" x14ac:dyDescent="0.25">
      <c r="B83">
        <v>61.825000000000003</v>
      </c>
      <c r="C83" s="3">
        <f t="shared" si="10"/>
        <v>4.7260099940713243E-2</v>
      </c>
      <c r="F83">
        <v>24.08</v>
      </c>
      <c r="G83" s="3">
        <f t="shared" si="11"/>
        <v>0.15105162523900556</v>
      </c>
      <c r="J83">
        <v>4.1500000000000004</v>
      </c>
      <c r="K83" s="3">
        <f t="shared" si="12"/>
        <v>-0.65843621399176955</v>
      </c>
      <c r="N83">
        <v>12.93</v>
      </c>
      <c r="O83" s="3">
        <f t="shared" si="13"/>
        <v>0.12045060658578861</v>
      </c>
      <c r="R83">
        <v>25.51</v>
      </c>
      <c r="S83" s="3">
        <f t="shared" si="14"/>
        <v>3.0290791599353793E-2</v>
      </c>
      <c r="V83">
        <v>32.08</v>
      </c>
      <c r="W83" s="3">
        <f t="shared" si="15"/>
        <v>-1.8059381695745436E-2</v>
      </c>
      <c r="Z83">
        <v>47.34</v>
      </c>
      <c r="AA83" s="3">
        <f t="shared" si="16"/>
        <v>-3.209977509711702E-2</v>
      </c>
      <c r="AD83">
        <v>7.66</v>
      </c>
      <c r="AE83" s="3">
        <f t="shared" si="17"/>
        <v>5.6551724137931053E-2</v>
      </c>
      <c r="AH83">
        <v>35.200000000000003</v>
      </c>
      <c r="AI83" s="3">
        <f t="shared" si="18"/>
        <v>2.7737226277372344E-2</v>
      </c>
      <c r="AL83">
        <v>52.79</v>
      </c>
      <c r="AM83" s="3">
        <f t="shared" si="19"/>
        <v>-3.4211489206000686E-2</v>
      </c>
    </row>
    <row r="84" spans="2:39" x14ac:dyDescent="0.25">
      <c r="B84">
        <v>58.49</v>
      </c>
      <c r="C84" s="3">
        <f t="shared" si="10"/>
        <v>-5.3942579862515175E-2</v>
      </c>
      <c r="F84">
        <v>24.31</v>
      </c>
      <c r="G84" s="3">
        <f t="shared" si="11"/>
        <v>9.5514950166113149E-3</v>
      </c>
      <c r="J84">
        <v>3.7</v>
      </c>
      <c r="K84" s="3">
        <f t="shared" si="12"/>
        <v>-0.10843373493975907</v>
      </c>
      <c r="N84">
        <v>13.38</v>
      </c>
      <c r="O84" s="3">
        <f t="shared" si="13"/>
        <v>3.4802784222737901E-2</v>
      </c>
      <c r="R84">
        <v>26.8</v>
      </c>
      <c r="S84" s="3">
        <f t="shared" si="14"/>
        <v>5.0568404547236344E-2</v>
      </c>
      <c r="V84">
        <v>33.79</v>
      </c>
      <c r="W84" s="3">
        <f t="shared" si="15"/>
        <v>5.3304239401496291E-2</v>
      </c>
      <c r="Z84">
        <v>45.92</v>
      </c>
      <c r="AA84" s="3">
        <f t="shared" si="16"/>
        <v>-2.9995775242923566E-2</v>
      </c>
      <c r="AD84">
        <v>9.6</v>
      </c>
      <c r="AE84" s="3">
        <f t="shared" si="17"/>
        <v>0.2532637075718015</v>
      </c>
      <c r="AH84">
        <v>36.799999999999997</v>
      </c>
      <c r="AI84" s="3">
        <f t="shared" si="18"/>
        <v>4.5454545454545289E-2</v>
      </c>
      <c r="AL84">
        <v>51.5</v>
      </c>
      <c r="AM84" s="3">
        <f t="shared" si="19"/>
        <v>-2.4436446296647076E-2</v>
      </c>
    </row>
    <row r="85" spans="2:39" x14ac:dyDescent="0.25">
      <c r="B85">
        <v>73.430000000000007</v>
      </c>
      <c r="C85" s="3">
        <f t="shared" si="10"/>
        <v>0.25542827833817755</v>
      </c>
      <c r="F85">
        <v>25.55</v>
      </c>
      <c r="G85" s="3">
        <f t="shared" si="11"/>
        <v>5.1007815713698154E-2</v>
      </c>
      <c r="J85">
        <v>4.3899999999999997</v>
      </c>
      <c r="K85" s="3">
        <f t="shared" si="12"/>
        <v>0.18648648648648633</v>
      </c>
      <c r="N85">
        <v>13.99</v>
      </c>
      <c r="O85" s="3">
        <f t="shared" si="13"/>
        <v>4.5590433482810118E-2</v>
      </c>
      <c r="R85">
        <v>28.78</v>
      </c>
      <c r="S85" s="3">
        <f t="shared" si="14"/>
        <v>7.3880597014925387E-2</v>
      </c>
      <c r="V85">
        <v>37.08</v>
      </c>
      <c r="W85" s="3">
        <f t="shared" si="15"/>
        <v>9.7366084640426134E-2</v>
      </c>
      <c r="Z85">
        <v>49.01</v>
      </c>
      <c r="AA85" s="3">
        <f t="shared" si="16"/>
        <v>6.7290940766550442E-2</v>
      </c>
      <c r="AD85">
        <v>10.039999999999999</v>
      </c>
      <c r="AE85" s="3">
        <f t="shared" si="17"/>
        <v>4.5833333333333282E-2</v>
      </c>
      <c r="AH85">
        <v>38.299999999999997</v>
      </c>
      <c r="AI85" s="3">
        <f t="shared" si="18"/>
        <v>4.0760869565217392E-2</v>
      </c>
      <c r="AL85">
        <v>54.06</v>
      </c>
      <c r="AM85" s="3">
        <f t="shared" si="19"/>
        <v>4.9708737864077715E-2</v>
      </c>
    </row>
    <row r="86" spans="2:39" x14ac:dyDescent="0.25">
      <c r="B86">
        <v>69.989999999999995</v>
      </c>
      <c r="C86" s="3">
        <f t="shared" si="10"/>
        <v>-4.6847337600435947E-2</v>
      </c>
      <c r="F86">
        <v>23.31</v>
      </c>
      <c r="G86" s="3">
        <f t="shared" si="11"/>
        <v>-8.7671232876712399E-2</v>
      </c>
      <c r="J86">
        <v>2.76</v>
      </c>
      <c r="K86" s="3">
        <f t="shared" si="12"/>
        <v>-0.3712984054669704</v>
      </c>
      <c r="N86">
        <v>14.57</v>
      </c>
      <c r="O86" s="3">
        <f t="shared" si="13"/>
        <v>4.1458184417441035E-2</v>
      </c>
      <c r="R86">
        <v>26.99</v>
      </c>
      <c r="S86" s="3">
        <f t="shared" si="14"/>
        <v>-6.2195969423210651E-2</v>
      </c>
      <c r="V86">
        <v>34.26</v>
      </c>
      <c r="W86" s="3">
        <f t="shared" si="15"/>
        <v>-7.6051779935275093E-2</v>
      </c>
      <c r="Z86">
        <v>45.68</v>
      </c>
      <c r="AA86" s="3">
        <f t="shared" si="16"/>
        <v>-6.7945317282187279E-2</v>
      </c>
      <c r="AD86">
        <v>9.7899999999999991</v>
      </c>
      <c r="AE86" s="3">
        <f t="shared" si="17"/>
        <v>-2.4900398406374504E-2</v>
      </c>
      <c r="AH86">
        <v>42.4</v>
      </c>
      <c r="AI86" s="3">
        <f t="shared" si="18"/>
        <v>0.10704960835509143</v>
      </c>
      <c r="AL86">
        <v>54.65</v>
      </c>
      <c r="AM86" s="3">
        <f t="shared" si="19"/>
        <v>1.0913799482056905E-2</v>
      </c>
    </row>
    <row r="87" spans="2:39" x14ac:dyDescent="0.25">
      <c r="B87">
        <v>77.069000000000003</v>
      </c>
      <c r="C87" s="3">
        <f t="shared" si="10"/>
        <v>0.10114302043149033</v>
      </c>
      <c r="F87">
        <v>23.42</v>
      </c>
      <c r="G87" s="3">
        <f t="shared" si="11"/>
        <v>4.7190047190048476E-3</v>
      </c>
      <c r="J87">
        <v>13.1</v>
      </c>
      <c r="K87" s="3">
        <f t="shared" si="12"/>
        <v>3.7463768115942031</v>
      </c>
      <c r="N87">
        <v>11.32</v>
      </c>
      <c r="O87" s="3">
        <f t="shared" si="13"/>
        <v>-0.22306108442004119</v>
      </c>
      <c r="R87">
        <v>28.21</v>
      </c>
      <c r="S87" s="3">
        <f t="shared" si="14"/>
        <v>4.5201926639496202E-2</v>
      </c>
      <c r="V87">
        <v>38.159999999999997</v>
      </c>
      <c r="W87" s="3">
        <f t="shared" si="15"/>
        <v>0.11383537653239927</v>
      </c>
      <c r="Z87">
        <v>47.16</v>
      </c>
      <c r="AA87" s="3">
        <f t="shared" si="16"/>
        <v>3.2399299474605889E-2</v>
      </c>
      <c r="AD87">
        <v>9.3000000000000007</v>
      </c>
      <c r="AE87" s="3">
        <f t="shared" si="17"/>
        <v>-5.0051072522982479E-2</v>
      </c>
      <c r="AH87">
        <v>50.85</v>
      </c>
      <c r="AI87" s="3">
        <f t="shared" si="18"/>
        <v>0.19929245283018876</v>
      </c>
      <c r="AL87">
        <v>55.98</v>
      </c>
      <c r="AM87" s="3">
        <f t="shared" si="19"/>
        <v>2.4336688014638577E-2</v>
      </c>
    </row>
    <row r="88" spans="2:39" x14ac:dyDescent="0.25">
      <c r="B88">
        <v>74.245000000000005</v>
      </c>
      <c r="C88" s="3">
        <f t="shared" si="10"/>
        <v>-3.6642489197991381E-2</v>
      </c>
      <c r="F88">
        <v>22.5</v>
      </c>
      <c r="G88" s="3">
        <f t="shared" si="11"/>
        <v>-3.9282664389410832E-2</v>
      </c>
      <c r="J88">
        <v>14.9</v>
      </c>
      <c r="K88" s="3">
        <f t="shared" si="12"/>
        <v>0.13740458015267182</v>
      </c>
      <c r="N88">
        <v>9.44</v>
      </c>
      <c r="O88" s="3">
        <f t="shared" si="13"/>
        <v>-0.16607773851590113</v>
      </c>
      <c r="R88">
        <v>29.7</v>
      </c>
      <c r="S88" s="3">
        <f t="shared" si="14"/>
        <v>5.2818149592343086E-2</v>
      </c>
      <c r="V88">
        <v>38.26</v>
      </c>
      <c r="W88" s="3">
        <f t="shared" si="15"/>
        <v>2.6205450733752995E-3</v>
      </c>
      <c r="Z88">
        <v>50.05</v>
      </c>
      <c r="AA88" s="3">
        <f t="shared" si="16"/>
        <v>6.1280746395250225E-2</v>
      </c>
      <c r="AD88">
        <v>10.52</v>
      </c>
      <c r="AE88" s="3">
        <f t="shared" si="17"/>
        <v>0.1311827956989246</v>
      </c>
      <c r="AH88">
        <v>41.2</v>
      </c>
      <c r="AI88" s="3">
        <f t="shared" si="18"/>
        <v>-0.18977384464110125</v>
      </c>
      <c r="AL88">
        <v>55.29</v>
      </c>
      <c r="AM88" s="3">
        <f t="shared" si="19"/>
        <v>-1.232583065380489E-2</v>
      </c>
    </row>
    <row r="89" spans="2:39" x14ac:dyDescent="0.25">
      <c r="B89">
        <v>80.885000000000005</v>
      </c>
      <c r="C89" s="3">
        <f t="shared" si="10"/>
        <v>8.9433631894403662E-2</v>
      </c>
      <c r="F89">
        <v>21.25</v>
      </c>
      <c r="G89" s="3">
        <f t="shared" si="11"/>
        <v>-5.5555555555555552E-2</v>
      </c>
      <c r="J89">
        <v>16.600000000000001</v>
      </c>
      <c r="K89" s="3">
        <f t="shared" si="12"/>
        <v>0.1140939597315437</v>
      </c>
      <c r="N89">
        <v>9.82</v>
      </c>
      <c r="O89" s="3">
        <f t="shared" si="13"/>
        <v>4.025423728813568E-2</v>
      </c>
      <c r="R89">
        <v>32.61</v>
      </c>
      <c r="S89" s="3">
        <f t="shared" si="14"/>
        <v>9.7979797979797986E-2</v>
      </c>
      <c r="V89">
        <v>43.46</v>
      </c>
      <c r="W89" s="3">
        <f t="shared" si="15"/>
        <v>0.13591217982226877</v>
      </c>
      <c r="Z89">
        <v>52.41</v>
      </c>
      <c r="AA89" s="3">
        <f t="shared" si="16"/>
        <v>4.7152847152847142E-2</v>
      </c>
      <c r="AD89">
        <v>9.5</v>
      </c>
      <c r="AE89" s="3">
        <f t="shared" si="17"/>
        <v>-9.6958174904942934E-2</v>
      </c>
      <c r="AH89">
        <v>39.049999999999997</v>
      </c>
      <c r="AI89" s="3">
        <f t="shared" si="18"/>
        <v>-5.2184466019417612E-2</v>
      </c>
      <c r="AL89">
        <v>56.13</v>
      </c>
      <c r="AM89" s="3">
        <f t="shared" si="19"/>
        <v>1.5192620727075482E-2</v>
      </c>
    </row>
    <row r="90" spans="2:39" x14ac:dyDescent="0.25">
      <c r="B90">
        <v>84.483999999999995</v>
      </c>
      <c r="C90" s="3">
        <f t="shared" si="10"/>
        <v>4.4495271063855958E-2</v>
      </c>
      <c r="F90">
        <v>22.45</v>
      </c>
      <c r="G90" s="3">
        <f t="shared" si="11"/>
        <v>5.6470588235294085E-2</v>
      </c>
      <c r="J90">
        <v>23.2</v>
      </c>
      <c r="K90" s="3">
        <f t="shared" si="12"/>
        <v>0.39759036144578297</v>
      </c>
      <c r="N90">
        <v>9.34</v>
      </c>
      <c r="O90" s="3">
        <f t="shared" si="13"/>
        <v>-4.8879837067209816E-2</v>
      </c>
      <c r="R90">
        <v>32.06</v>
      </c>
      <c r="S90" s="3">
        <f t="shared" si="14"/>
        <v>-1.68659920269855E-2</v>
      </c>
      <c r="V90">
        <v>44.82</v>
      </c>
      <c r="W90" s="3">
        <f t="shared" si="15"/>
        <v>3.1293143120110431E-2</v>
      </c>
      <c r="Z90">
        <v>52.37</v>
      </c>
      <c r="AA90" s="3">
        <f t="shared" si="16"/>
        <v>-7.6321312726577279E-4</v>
      </c>
      <c r="AD90">
        <v>10.27</v>
      </c>
      <c r="AE90" s="3">
        <f t="shared" si="17"/>
        <v>8.1052631578947321E-2</v>
      </c>
      <c r="AH90">
        <v>45.95</v>
      </c>
      <c r="AI90" s="3">
        <f t="shared" si="18"/>
        <v>0.17669654289372616</v>
      </c>
      <c r="AL90">
        <v>57.45</v>
      </c>
      <c r="AM90" s="3">
        <f t="shared" si="19"/>
        <v>2.3516835916622132E-2</v>
      </c>
    </row>
    <row r="91" spans="2:39" x14ac:dyDescent="0.25">
      <c r="B91">
        <v>75.965000000000003</v>
      </c>
      <c r="C91" s="3">
        <f t="shared" si="10"/>
        <v>-0.10083566119028445</v>
      </c>
      <c r="F91">
        <v>21.91</v>
      </c>
      <c r="G91" s="3">
        <f t="shared" si="11"/>
        <v>-2.405345211581288E-2</v>
      </c>
      <c r="J91">
        <v>36.700000000000003</v>
      </c>
      <c r="K91" s="3">
        <f t="shared" si="12"/>
        <v>0.58189655172413812</v>
      </c>
      <c r="N91">
        <v>17.09</v>
      </c>
      <c r="O91" s="3">
        <f t="shared" si="13"/>
        <v>0.82976445396145615</v>
      </c>
      <c r="R91">
        <v>28.1</v>
      </c>
      <c r="S91" s="3">
        <f t="shared" si="14"/>
        <v>-0.12351840299438555</v>
      </c>
      <c r="V91">
        <v>36.83</v>
      </c>
      <c r="W91" s="3">
        <f t="shared" si="15"/>
        <v>-0.17826863007585902</v>
      </c>
      <c r="Z91">
        <v>48.45</v>
      </c>
      <c r="AA91" s="3">
        <f t="shared" si="16"/>
        <v>-7.4852014512125156E-2</v>
      </c>
      <c r="AD91">
        <v>10</v>
      </c>
      <c r="AE91" s="3">
        <f t="shared" si="17"/>
        <v>-2.629016553067182E-2</v>
      </c>
      <c r="AH91">
        <v>47.1</v>
      </c>
      <c r="AI91" s="3">
        <f t="shared" si="18"/>
        <v>2.5027203482045669E-2</v>
      </c>
      <c r="AL91">
        <v>57.44</v>
      </c>
      <c r="AM91" s="3">
        <f t="shared" si="19"/>
        <v>-1.7406440382950592E-4</v>
      </c>
    </row>
    <row r="92" spans="2:39" x14ac:dyDescent="0.25">
      <c r="B92">
        <v>80.375</v>
      </c>
      <c r="C92" s="3">
        <f t="shared" si="10"/>
        <v>5.8053050747054517E-2</v>
      </c>
      <c r="F92">
        <v>21.8</v>
      </c>
      <c r="G92" s="3">
        <f t="shared" si="11"/>
        <v>-5.0205385668644197E-3</v>
      </c>
      <c r="J92">
        <v>35.9</v>
      </c>
      <c r="K92" s="3">
        <f t="shared" si="12"/>
        <v>-2.1798365122615918E-2</v>
      </c>
      <c r="N92">
        <v>17.63</v>
      </c>
      <c r="O92" s="3">
        <f t="shared" si="13"/>
        <v>3.1597425394967765E-2</v>
      </c>
      <c r="R92">
        <v>30.53</v>
      </c>
      <c r="S92" s="3">
        <f t="shared" si="14"/>
        <v>8.6476868327402118E-2</v>
      </c>
      <c r="V92">
        <v>39.69</v>
      </c>
      <c r="W92" s="3">
        <f t="shared" si="15"/>
        <v>7.7654086342655429E-2</v>
      </c>
      <c r="Z92">
        <v>46.88</v>
      </c>
      <c r="AA92" s="3">
        <f t="shared" si="16"/>
        <v>-3.2404540763673897E-2</v>
      </c>
      <c r="AD92">
        <v>9.7100000000000009</v>
      </c>
      <c r="AE92" s="3">
        <f t="shared" si="17"/>
        <v>-2.8999999999999915E-2</v>
      </c>
      <c r="AH92">
        <v>51.8</v>
      </c>
      <c r="AI92" s="3">
        <f t="shared" si="18"/>
        <v>9.978768577494683E-2</v>
      </c>
      <c r="AL92">
        <v>57.71</v>
      </c>
      <c r="AM92" s="3">
        <f t="shared" si="19"/>
        <v>4.7005571030641216E-3</v>
      </c>
    </row>
    <row r="93" spans="2:39" x14ac:dyDescent="0.25">
      <c r="B93">
        <v>69.8</v>
      </c>
      <c r="C93" s="3">
        <f t="shared" si="10"/>
        <v>-0.13157076205287718</v>
      </c>
      <c r="F93">
        <v>22.41</v>
      </c>
      <c r="G93" s="3">
        <f t="shared" si="11"/>
        <v>2.7981651376146763E-2</v>
      </c>
      <c r="J93">
        <v>26.5</v>
      </c>
      <c r="K93" s="3">
        <f t="shared" si="12"/>
        <v>-0.2618384401114206</v>
      </c>
      <c r="N93">
        <v>16.100000000000001</v>
      </c>
      <c r="O93" s="3">
        <f t="shared" si="13"/>
        <v>-8.6783891094724772E-2</v>
      </c>
      <c r="R93">
        <v>30.96</v>
      </c>
      <c r="S93" s="3">
        <f t="shared" si="14"/>
        <v>1.4084507042253511E-2</v>
      </c>
      <c r="V93">
        <v>41.21</v>
      </c>
      <c r="W93" s="3">
        <f t="shared" si="15"/>
        <v>3.8296800201562189E-2</v>
      </c>
      <c r="Z93">
        <v>48.66</v>
      </c>
      <c r="AA93" s="3">
        <f t="shared" si="16"/>
        <v>3.7969283276450383E-2</v>
      </c>
      <c r="AD93">
        <v>9.7799999999999994</v>
      </c>
      <c r="AE93" s="3">
        <f t="shared" si="17"/>
        <v>7.2090628218330075E-3</v>
      </c>
      <c r="AH93">
        <v>67.75</v>
      </c>
      <c r="AI93" s="3">
        <f t="shared" si="18"/>
        <v>0.30791505791505797</v>
      </c>
      <c r="AL93">
        <v>59.22</v>
      </c>
      <c r="AM93" s="3">
        <f t="shared" si="19"/>
        <v>2.6165309305146389E-2</v>
      </c>
    </row>
    <row r="94" spans="2:39" x14ac:dyDescent="0.25">
      <c r="B94">
        <v>73.504999999999995</v>
      </c>
      <c r="C94" s="3">
        <f t="shared" si="10"/>
        <v>5.3080229226361006E-2</v>
      </c>
      <c r="F94">
        <v>23.11</v>
      </c>
      <c r="G94" s="3">
        <f t="shared" si="11"/>
        <v>3.1236055332440844E-2</v>
      </c>
      <c r="J94">
        <v>24.8</v>
      </c>
      <c r="K94" s="3">
        <f t="shared" si="12"/>
        <v>-6.4150943396226387E-2</v>
      </c>
      <c r="N94">
        <v>14.02</v>
      </c>
      <c r="O94" s="3">
        <f t="shared" si="13"/>
        <v>-0.12919254658385104</v>
      </c>
      <c r="R94">
        <v>26.84</v>
      </c>
      <c r="S94" s="3">
        <f t="shared" si="14"/>
        <v>-0.13307493540051682</v>
      </c>
      <c r="V94">
        <v>39.54</v>
      </c>
      <c r="W94" s="3">
        <f t="shared" si="15"/>
        <v>-4.0524144625091039E-2</v>
      </c>
      <c r="Z94">
        <v>48.72</v>
      </c>
      <c r="AA94" s="3">
        <f t="shared" si="16"/>
        <v>1.2330456226880863E-3</v>
      </c>
      <c r="AD94">
        <v>10.42</v>
      </c>
      <c r="AE94" s="3">
        <f t="shared" si="17"/>
        <v>6.5439672801636053E-2</v>
      </c>
      <c r="AH94">
        <v>59.75</v>
      </c>
      <c r="AI94" s="3">
        <f t="shared" si="18"/>
        <v>-0.11808118081180811</v>
      </c>
      <c r="AL94">
        <v>62.99</v>
      </c>
      <c r="AM94" s="3">
        <f t="shared" si="19"/>
        <v>6.3660925363053081E-2</v>
      </c>
    </row>
    <row r="95" spans="2:39" x14ac:dyDescent="0.25">
      <c r="B95">
        <v>76.515000000000001</v>
      </c>
      <c r="C95" s="3">
        <f t="shared" si="10"/>
        <v>4.0949595265628261E-2</v>
      </c>
      <c r="F95">
        <v>24.62</v>
      </c>
      <c r="G95" s="3">
        <f t="shared" si="11"/>
        <v>6.5339679792297781E-2</v>
      </c>
      <c r="J95">
        <v>24.8</v>
      </c>
      <c r="K95" s="3">
        <f t="shared" si="12"/>
        <v>0</v>
      </c>
      <c r="N95">
        <v>13.89</v>
      </c>
      <c r="O95" s="3">
        <f t="shared" si="13"/>
        <v>-9.27246790299565E-3</v>
      </c>
      <c r="R95">
        <v>26.84</v>
      </c>
      <c r="S95" s="3">
        <f t="shared" si="14"/>
        <v>0</v>
      </c>
      <c r="V95">
        <v>38.17</v>
      </c>
      <c r="W95" s="3">
        <f t="shared" si="15"/>
        <v>-3.4648457258472369E-2</v>
      </c>
      <c r="Z95">
        <v>49.02</v>
      </c>
      <c r="AA95" s="3">
        <f t="shared" si="16"/>
        <v>6.1576354679803835E-3</v>
      </c>
      <c r="AD95">
        <v>9.9600000000000009</v>
      </c>
      <c r="AE95" s="3">
        <f t="shared" si="17"/>
        <v>-4.4145873320537342E-2</v>
      </c>
      <c r="AH95">
        <v>66.2</v>
      </c>
      <c r="AI95" s="3">
        <f t="shared" si="18"/>
        <v>0.10794979079497913</v>
      </c>
      <c r="AL95">
        <v>64.930000000000007</v>
      </c>
      <c r="AM95" s="3">
        <f t="shared" si="19"/>
        <v>3.0798539450706538E-2</v>
      </c>
    </row>
    <row r="96" spans="2:39" x14ac:dyDescent="0.25">
      <c r="B96">
        <v>85.88</v>
      </c>
      <c r="C96" s="3">
        <f t="shared" si="10"/>
        <v>0.12239430177089453</v>
      </c>
      <c r="F96">
        <v>24.85</v>
      </c>
      <c r="G96" s="3">
        <f t="shared" si="11"/>
        <v>9.3419983753046474E-3</v>
      </c>
      <c r="J96">
        <v>25.7</v>
      </c>
      <c r="K96" s="3">
        <f t="shared" si="12"/>
        <v>3.6290322580645101E-2</v>
      </c>
      <c r="N96">
        <v>14.84</v>
      </c>
      <c r="O96" s="3">
        <f t="shared" si="13"/>
        <v>6.8394528437724922E-2</v>
      </c>
      <c r="R96">
        <v>27.05</v>
      </c>
      <c r="S96" s="3">
        <f t="shared" si="14"/>
        <v>7.8241430700447413E-3</v>
      </c>
      <c r="V96">
        <v>39.630000000000003</v>
      </c>
      <c r="W96" s="3">
        <f t="shared" si="15"/>
        <v>3.824993450353683E-2</v>
      </c>
      <c r="Z96">
        <v>48.04</v>
      </c>
      <c r="AA96" s="3">
        <f t="shared" si="16"/>
        <v>-1.9991840065279556E-2</v>
      </c>
      <c r="AD96">
        <v>10.66</v>
      </c>
      <c r="AE96" s="3">
        <f t="shared" si="17"/>
        <v>7.0281124497991884E-2</v>
      </c>
      <c r="AH96">
        <v>70.95</v>
      </c>
      <c r="AI96" s="3">
        <f t="shared" si="18"/>
        <v>7.175226586102719E-2</v>
      </c>
      <c r="AL96">
        <v>64</v>
      </c>
      <c r="AM96" s="3">
        <f t="shared" si="19"/>
        <v>-1.4323117203141949E-2</v>
      </c>
    </row>
    <row r="97" spans="2:39" x14ac:dyDescent="0.25">
      <c r="B97">
        <v>87.15</v>
      </c>
      <c r="C97" s="3">
        <f t="shared" si="10"/>
        <v>1.4788076385654521E-2</v>
      </c>
      <c r="F97">
        <v>25.23</v>
      </c>
      <c r="G97" s="3">
        <f t="shared" si="11"/>
        <v>1.5291750503018068E-2</v>
      </c>
      <c r="J97">
        <v>20</v>
      </c>
      <c r="K97" s="3">
        <f t="shared" si="12"/>
        <v>-0.22178988326848248</v>
      </c>
      <c r="N97">
        <v>13.58</v>
      </c>
      <c r="O97" s="3">
        <f t="shared" si="13"/>
        <v>-8.4905660377358472E-2</v>
      </c>
      <c r="R97">
        <v>26.94</v>
      </c>
      <c r="S97" s="3">
        <f t="shared" si="14"/>
        <v>-4.066543438077613E-3</v>
      </c>
      <c r="V97">
        <v>40.24</v>
      </c>
      <c r="W97" s="3">
        <f t="shared" si="15"/>
        <v>1.539237951047185E-2</v>
      </c>
      <c r="Z97">
        <v>46.02</v>
      </c>
      <c r="AA97" s="3">
        <f t="shared" si="16"/>
        <v>-4.2048293089092338E-2</v>
      </c>
      <c r="AD97">
        <v>9.9</v>
      </c>
      <c r="AE97" s="3">
        <f t="shared" si="17"/>
        <v>-7.1294559099437133E-2</v>
      </c>
      <c r="AH97">
        <v>57</v>
      </c>
      <c r="AI97" s="3">
        <f t="shared" si="18"/>
        <v>-0.19661733615221991</v>
      </c>
      <c r="AL97">
        <v>66.13</v>
      </c>
      <c r="AM97" s="3">
        <f t="shared" si="19"/>
        <v>3.3281249999999929E-2</v>
      </c>
    </row>
    <row r="98" spans="2:39" x14ac:dyDescent="0.25">
      <c r="B98">
        <v>95.02</v>
      </c>
      <c r="C98" s="3">
        <f t="shared" si="10"/>
        <v>9.0304073436603446E-2</v>
      </c>
      <c r="F98">
        <v>24.99</v>
      </c>
      <c r="G98" s="3">
        <f t="shared" si="11"/>
        <v>-9.5124851367420528E-3</v>
      </c>
      <c r="J98">
        <v>20.8</v>
      </c>
      <c r="K98" s="3">
        <f t="shared" si="12"/>
        <v>4.0000000000000036E-2</v>
      </c>
      <c r="N98">
        <v>16.309999999999999</v>
      </c>
      <c r="O98" s="3">
        <f t="shared" si="13"/>
        <v>0.20103092783505144</v>
      </c>
      <c r="R98">
        <v>28.29</v>
      </c>
      <c r="S98" s="3">
        <f t="shared" si="14"/>
        <v>5.0111358574610167E-2</v>
      </c>
      <c r="V98">
        <v>39.380000000000003</v>
      </c>
      <c r="W98" s="3">
        <f t="shared" si="15"/>
        <v>-2.1371769383697798E-2</v>
      </c>
      <c r="Z98">
        <v>48.09</v>
      </c>
      <c r="AA98" s="3">
        <f t="shared" si="16"/>
        <v>4.4980443285528034E-2</v>
      </c>
      <c r="AD98">
        <v>10.44</v>
      </c>
      <c r="AE98" s="3">
        <f t="shared" si="17"/>
        <v>5.454545454545446E-2</v>
      </c>
      <c r="AH98">
        <v>61.3</v>
      </c>
      <c r="AI98" s="3">
        <f t="shared" si="18"/>
        <v>7.5438596491228027E-2</v>
      </c>
      <c r="AL98">
        <v>67.864999999999995</v>
      </c>
      <c r="AM98" s="3">
        <f t="shared" si="19"/>
        <v>2.6236201421442607E-2</v>
      </c>
    </row>
    <row r="99" spans="2:39" x14ac:dyDescent="0.25">
      <c r="B99">
        <v>94.78</v>
      </c>
      <c r="C99" s="3">
        <f t="shared" si="10"/>
        <v>-2.5257840454640593E-3</v>
      </c>
      <c r="F99">
        <v>25.17</v>
      </c>
      <c r="G99" s="3">
        <f t="shared" si="11"/>
        <v>7.2028811524611153E-3</v>
      </c>
      <c r="J99">
        <v>20.8</v>
      </c>
      <c r="K99" s="3">
        <f t="shared" si="12"/>
        <v>0</v>
      </c>
      <c r="N99">
        <v>15.67</v>
      </c>
      <c r="O99" s="3">
        <f t="shared" si="13"/>
        <v>-3.9239730226854619E-2</v>
      </c>
      <c r="R99">
        <v>27.68</v>
      </c>
      <c r="S99" s="3">
        <f t="shared" si="14"/>
        <v>-2.1562389536938828E-2</v>
      </c>
      <c r="V99">
        <v>38.47</v>
      </c>
      <c r="W99" s="3">
        <f t="shared" si="15"/>
        <v>-2.3108176739461746E-2</v>
      </c>
      <c r="Z99">
        <v>47.05</v>
      </c>
      <c r="AA99" s="3">
        <f t="shared" si="16"/>
        <v>-2.1626117695986821E-2</v>
      </c>
      <c r="AD99">
        <v>9.77</v>
      </c>
      <c r="AE99" s="3">
        <f t="shared" si="17"/>
        <v>-6.417624521072797E-2</v>
      </c>
      <c r="AH99">
        <v>44.25</v>
      </c>
      <c r="AI99" s="3">
        <f t="shared" si="18"/>
        <v>-0.27814029363784665</v>
      </c>
      <c r="AL99">
        <v>72.19</v>
      </c>
      <c r="AM99" s="3">
        <f t="shared" si="19"/>
        <v>6.3729462904295334E-2</v>
      </c>
    </row>
    <row r="100" spans="2:39" x14ac:dyDescent="0.25">
      <c r="B100">
        <v>107.09</v>
      </c>
      <c r="C100" s="3">
        <f t="shared" si="10"/>
        <v>0.1298797214602237</v>
      </c>
      <c r="F100">
        <v>24.47</v>
      </c>
      <c r="G100" s="3">
        <f t="shared" si="11"/>
        <v>-2.7810885975367614E-2</v>
      </c>
      <c r="J100">
        <v>18.8</v>
      </c>
      <c r="K100" s="3">
        <f t="shared" si="12"/>
        <v>-9.6153846153846145E-2</v>
      </c>
      <c r="N100">
        <v>18.52</v>
      </c>
      <c r="O100" s="3">
        <f t="shared" si="13"/>
        <v>0.18187619655392467</v>
      </c>
      <c r="R100">
        <v>31.55</v>
      </c>
      <c r="S100" s="3">
        <f t="shared" si="14"/>
        <v>0.13981213872832374</v>
      </c>
      <c r="V100">
        <v>43.22</v>
      </c>
      <c r="W100" s="3">
        <f t="shared" si="15"/>
        <v>0.12347283597608527</v>
      </c>
      <c r="Z100">
        <v>50.47</v>
      </c>
      <c r="AA100" s="3">
        <f t="shared" si="16"/>
        <v>7.2688629117959661E-2</v>
      </c>
      <c r="AD100">
        <v>9.66</v>
      </c>
      <c r="AE100" s="3">
        <f t="shared" si="17"/>
        <v>-1.1258955987717445E-2</v>
      </c>
      <c r="AH100">
        <v>43.9</v>
      </c>
      <c r="AI100" s="3">
        <f t="shared" si="18"/>
        <v>-7.9096045197740439E-3</v>
      </c>
      <c r="AL100">
        <v>74.010000000000005</v>
      </c>
      <c r="AM100" s="3">
        <f t="shared" si="19"/>
        <v>2.5211248095304162E-2</v>
      </c>
    </row>
    <row r="101" spans="2:39" x14ac:dyDescent="0.25">
      <c r="B101">
        <v>113.69</v>
      </c>
      <c r="C101" s="3">
        <f t="shared" si="10"/>
        <v>6.1630404332804131E-2</v>
      </c>
      <c r="F101">
        <v>27.64</v>
      </c>
      <c r="G101" s="3">
        <f t="shared" si="11"/>
        <v>0.12954638332652235</v>
      </c>
      <c r="J101">
        <v>22.4</v>
      </c>
      <c r="K101" s="3">
        <f t="shared" si="12"/>
        <v>0.19148936170212755</v>
      </c>
      <c r="N101">
        <v>19.93</v>
      </c>
      <c r="O101" s="3">
        <f t="shared" si="13"/>
        <v>7.6133909287257023E-2</v>
      </c>
      <c r="R101">
        <v>31.5</v>
      </c>
      <c r="S101" s="3">
        <f t="shared" si="14"/>
        <v>-1.5847860538827482E-3</v>
      </c>
      <c r="V101">
        <v>41.19</v>
      </c>
      <c r="W101" s="3">
        <f t="shared" si="15"/>
        <v>-4.6968995835261478E-2</v>
      </c>
      <c r="Z101">
        <v>50.95</v>
      </c>
      <c r="AA101" s="3">
        <f t="shared" si="16"/>
        <v>9.5106003566475927E-3</v>
      </c>
      <c r="AD101">
        <v>9.6349999999999998</v>
      </c>
      <c r="AE101" s="3">
        <f t="shared" si="17"/>
        <v>-2.5879917184265379E-3</v>
      </c>
      <c r="AH101">
        <v>28.55</v>
      </c>
      <c r="AI101" s="3">
        <f t="shared" si="18"/>
        <v>-0.34965831435079725</v>
      </c>
      <c r="AL101">
        <v>80.38</v>
      </c>
      <c r="AM101" s="3">
        <f t="shared" si="19"/>
        <v>8.6069450074314144E-2</v>
      </c>
    </row>
    <row r="102" spans="2:39" x14ac:dyDescent="0.25">
      <c r="B102">
        <v>111.86</v>
      </c>
      <c r="C102" s="3">
        <f t="shared" si="10"/>
        <v>-1.6096402498020919E-2</v>
      </c>
      <c r="F102">
        <v>27.815000000000001</v>
      </c>
      <c r="G102" s="3">
        <f t="shared" si="11"/>
        <v>6.3314037626628333E-3</v>
      </c>
      <c r="J102">
        <v>20.8</v>
      </c>
      <c r="K102" s="3">
        <f t="shared" si="12"/>
        <v>-7.1428571428571341E-2</v>
      </c>
      <c r="N102">
        <v>22.34</v>
      </c>
      <c r="O102" s="3">
        <f t="shared" si="13"/>
        <v>0.12092323130958355</v>
      </c>
      <c r="R102">
        <v>32.86</v>
      </c>
      <c r="S102" s="3">
        <f t="shared" si="14"/>
        <v>4.3174603174603157E-2</v>
      </c>
      <c r="V102">
        <v>43.02</v>
      </c>
      <c r="W102" s="3">
        <f t="shared" si="15"/>
        <v>4.4428259286234659E-2</v>
      </c>
      <c r="Z102">
        <v>51.83</v>
      </c>
      <c r="AA102" s="3">
        <f t="shared" si="16"/>
        <v>1.7271835132482736E-2</v>
      </c>
      <c r="AD102">
        <v>9.52</v>
      </c>
      <c r="AE102" s="3">
        <f t="shared" si="17"/>
        <v>-1.1935651271406354E-2</v>
      </c>
      <c r="AH102">
        <v>22.65</v>
      </c>
      <c r="AI102" s="3">
        <f t="shared" si="18"/>
        <v>-0.20665499124343265</v>
      </c>
      <c r="AL102">
        <v>72.53</v>
      </c>
      <c r="AM102" s="3">
        <f t="shared" si="19"/>
        <v>-9.7661109728788192E-2</v>
      </c>
    </row>
    <row r="103" spans="2:39" x14ac:dyDescent="0.25">
      <c r="B103">
        <v>119.16</v>
      </c>
      <c r="C103" s="3">
        <f t="shared" si="10"/>
        <v>6.5260146611836198E-2</v>
      </c>
      <c r="F103">
        <v>26.364999999999998</v>
      </c>
      <c r="G103" s="3">
        <f t="shared" si="11"/>
        <v>-5.2130145604889551E-2</v>
      </c>
      <c r="J103">
        <v>33.9</v>
      </c>
      <c r="K103" s="3">
        <f t="shared" si="12"/>
        <v>0.62980769230769218</v>
      </c>
      <c r="N103">
        <v>33.659999999999997</v>
      </c>
      <c r="O103" s="3">
        <f t="shared" si="13"/>
        <v>0.50671441360787806</v>
      </c>
      <c r="R103">
        <v>28.41</v>
      </c>
      <c r="S103" s="3">
        <f t="shared" si="14"/>
        <v>-0.13542300669506999</v>
      </c>
      <c r="V103">
        <v>40.380000000000003</v>
      </c>
      <c r="W103" s="3">
        <f t="shared" si="15"/>
        <v>-6.1366806136680621E-2</v>
      </c>
      <c r="Z103">
        <v>50.51</v>
      </c>
      <c r="AA103" s="3">
        <f t="shared" si="16"/>
        <v>-2.5467875747636509E-2</v>
      </c>
      <c r="AD103">
        <v>9.5</v>
      </c>
      <c r="AE103" s="3">
        <f t="shared" si="17"/>
        <v>-2.100840336134409E-3</v>
      </c>
      <c r="AH103">
        <v>20.05</v>
      </c>
      <c r="AI103" s="3">
        <f t="shared" si="18"/>
        <v>-0.11479028697571735</v>
      </c>
      <c r="AL103">
        <v>64.08</v>
      </c>
      <c r="AM103" s="3">
        <f t="shared" si="19"/>
        <v>-0.11650351578657112</v>
      </c>
    </row>
    <row r="104" spans="2:39" x14ac:dyDescent="0.25">
      <c r="B104">
        <v>121.53</v>
      </c>
      <c r="C104" s="3">
        <f t="shared" si="10"/>
        <v>1.9889224572004066E-2</v>
      </c>
      <c r="F104">
        <v>29.51</v>
      </c>
      <c r="G104" s="3">
        <f t="shared" si="11"/>
        <v>0.11928693343447765</v>
      </c>
      <c r="J104">
        <v>31.8</v>
      </c>
      <c r="K104" s="3">
        <f t="shared" si="12"/>
        <v>-6.1946902654867193E-2</v>
      </c>
      <c r="N104">
        <v>39.049999999999997</v>
      </c>
      <c r="O104" s="3">
        <f t="shared" si="13"/>
        <v>0.16013071895424841</v>
      </c>
      <c r="R104">
        <v>31.19</v>
      </c>
      <c r="S104" s="3">
        <f t="shared" si="14"/>
        <v>9.7852868708201382E-2</v>
      </c>
      <c r="V104">
        <v>43.66</v>
      </c>
      <c r="W104" s="3">
        <f t="shared" si="15"/>
        <v>8.1228330856859682E-2</v>
      </c>
      <c r="Z104">
        <v>52.76</v>
      </c>
      <c r="AA104" s="3">
        <f t="shared" si="16"/>
        <v>4.4545634527816277E-2</v>
      </c>
      <c r="AD104">
        <v>9.61</v>
      </c>
      <c r="AE104" s="3">
        <f t="shared" si="17"/>
        <v>1.1578947368420993E-2</v>
      </c>
      <c r="AH104">
        <v>24.65</v>
      </c>
      <c r="AI104" s="3">
        <f t="shared" si="18"/>
        <v>0.22942643391521186</v>
      </c>
      <c r="AL104">
        <v>70.22</v>
      </c>
      <c r="AM104" s="3">
        <f t="shared" si="19"/>
        <v>9.5817727840199762E-2</v>
      </c>
    </row>
    <row r="105" spans="2:39" x14ac:dyDescent="0.25">
      <c r="B105">
        <v>115.28</v>
      </c>
      <c r="C105" s="3">
        <f t="shared" si="10"/>
        <v>-5.1427631037603887E-2</v>
      </c>
      <c r="F105">
        <v>27.524999999999999</v>
      </c>
      <c r="G105" s="3">
        <f t="shared" si="11"/>
        <v>-6.7265333785157672E-2</v>
      </c>
      <c r="J105">
        <v>29.5</v>
      </c>
      <c r="K105" s="3">
        <f t="shared" si="12"/>
        <v>-7.2327044025157258E-2</v>
      </c>
      <c r="N105">
        <v>39.71</v>
      </c>
      <c r="O105" s="3">
        <f t="shared" si="13"/>
        <v>1.6901408450704321E-2</v>
      </c>
      <c r="R105">
        <v>31.31</v>
      </c>
      <c r="S105" s="3">
        <f t="shared" si="14"/>
        <v>3.8473869830072918E-3</v>
      </c>
      <c r="V105">
        <v>45.9</v>
      </c>
      <c r="W105" s="3">
        <f t="shared" si="15"/>
        <v>5.1305542830966611E-2</v>
      </c>
      <c r="Z105">
        <v>53.28</v>
      </c>
      <c r="AA105" s="3">
        <f t="shared" si="16"/>
        <v>9.8559514783927819E-3</v>
      </c>
      <c r="AD105">
        <v>9.34</v>
      </c>
      <c r="AE105" s="3">
        <f t="shared" si="17"/>
        <v>-2.8095733610822019E-2</v>
      </c>
      <c r="AH105">
        <v>25</v>
      </c>
      <c r="AI105" s="3">
        <f t="shared" si="18"/>
        <v>1.4198782961460505E-2</v>
      </c>
      <c r="AL105">
        <v>66.3</v>
      </c>
      <c r="AM105" s="3">
        <f t="shared" si="19"/>
        <v>-5.5824551409854768E-2</v>
      </c>
    </row>
    <row r="106" spans="2:39" x14ac:dyDescent="0.25">
      <c r="B106">
        <v>108.06</v>
      </c>
      <c r="C106" s="3">
        <f t="shared" si="10"/>
        <v>-6.2630117973629412E-2</v>
      </c>
      <c r="F106">
        <v>28.83</v>
      </c>
      <c r="G106" s="3">
        <f t="shared" si="11"/>
        <v>4.7411444141689366E-2</v>
      </c>
      <c r="J106">
        <v>25.2</v>
      </c>
      <c r="K106" s="3">
        <f t="shared" si="12"/>
        <v>-0.14576271186440681</v>
      </c>
      <c r="N106">
        <v>34.090000000000003</v>
      </c>
      <c r="O106" s="3">
        <f t="shared" si="13"/>
        <v>-0.14152606396373701</v>
      </c>
      <c r="R106">
        <v>30.13</v>
      </c>
      <c r="S106" s="3">
        <f t="shared" si="14"/>
        <v>-3.76876397317151E-2</v>
      </c>
      <c r="V106">
        <v>45.22</v>
      </c>
      <c r="W106" s="3">
        <f t="shared" si="15"/>
        <v>-1.4814814814814808E-2</v>
      </c>
      <c r="Z106">
        <v>50.64</v>
      </c>
      <c r="AA106" s="3">
        <f t="shared" si="16"/>
        <v>-4.9549549549549557E-2</v>
      </c>
      <c r="AD106">
        <v>9.8800000000000008</v>
      </c>
      <c r="AE106" s="3">
        <f t="shared" si="17"/>
        <v>5.7815845824411231E-2</v>
      </c>
      <c r="AH106">
        <v>24.9</v>
      </c>
      <c r="AI106" s="3">
        <f t="shared" si="18"/>
        <v>-4.0000000000000565E-3</v>
      </c>
      <c r="AL106">
        <v>62.31</v>
      </c>
      <c r="AM106" s="3">
        <f t="shared" si="19"/>
        <v>-6.0180995475113047E-2</v>
      </c>
    </row>
    <row r="107" spans="2:39" x14ac:dyDescent="0.25">
      <c r="B107">
        <v>114.44</v>
      </c>
      <c r="C107" s="3">
        <f t="shared" si="10"/>
        <v>5.9041273366648113E-2</v>
      </c>
      <c r="F107">
        <v>29.31</v>
      </c>
      <c r="G107" s="3">
        <f t="shared" si="11"/>
        <v>1.6649323621227903E-2</v>
      </c>
      <c r="J107">
        <v>23.6</v>
      </c>
      <c r="K107" s="3">
        <f t="shared" si="12"/>
        <v>-6.3492063492063405E-2</v>
      </c>
      <c r="N107">
        <v>43.86</v>
      </c>
      <c r="O107" s="3">
        <f t="shared" si="13"/>
        <v>0.28659430918157802</v>
      </c>
      <c r="R107">
        <v>32.22</v>
      </c>
      <c r="S107" s="3">
        <f t="shared" si="14"/>
        <v>6.9366080318619308E-2</v>
      </c>
      <c r="V107">
        <v>45.02</v>
      </c>
      <c r="W107" s="3">
        <f t="shared" si="15"/>
        <v>-4.4228217602829663E-3</v>
      </c>
      <c r="Z107">
        <v>50.58</v>
      </c>
      <c r="AA107" s="3">
        <f t="shared" si="16"/>
        <v>-1.1848341232227938E-3</v>
      </c>
      <c r="AD107">
        <v>9.69</v>
      </c>
      <c r="AE107" s="3">
        <f t="shared" si="17"/>
        <v>-1.923076923076936E-2</v>
      </c>
      <c r="AH107">
        <v>21.25</v>
      </c>
      <c r="AI107" s="3">
        <f t="shared" si="18"/>
        <v>-0.14658634538152607</v>
      </c>
      <c r="AL107">
        <v>65.400000000000006</v>
      </c>
      <c r="AM107" s="3">
        <f t="shared" si="19"/>
        <v>4.9590755897929759E-2</v>
      </c>
    </row>
    <row r="108" spans="2:39" x14ac:dyDescent="0.25">
      <c r="B108">
        <v>115.735</v>
      </c>
      <c r="C108" s="3">
        <f t="shared" si="10"/>
        <v>1.1315973435861602E-2</v>
      </c>
      <c r="F108">
        <v>27.46</v>
      </c>
      <c r="G108" s="3">
        <f t="shared" si="11"/>
        <v>-6.3118389628113197E-2</v>
      </c>
      <c r="J108">
        <v>20.399999999999999</v>
      </c>
      <c r="K108" s="3">
        <f t="shared" si="12"/>
        <v>-0.13559322033898316</v>
      </c>
      <c r="N108">
        <v>47.76</v>
      </c>
      <c r="O108" s="3">
        <f t="shared" si="13"/>
        <v>8.8919288645690805E-2</v>
      </c>
      <c r="R108">
        <v>34.44</v>
      </c>
      <c r="S108" s="3">
        <f t="shared" si="14"/>
        <v>6.8901303538175016E-2</v>
      </c>
      <c r="V108">
        <v>47.93</v>
      </c>
      <c r="W108" s="3">
        <f t="shared" si="15"/>
        <v>6.4637938693913738E-2</v>
      </c>
      <c r="Z108">
        <v>50.18</v>
      </c>
      <c r="AA108" s="3">
        <f t="shared" si="16"/>
        <v>-7.9082641360221154E-3</v>
      </c>
      <c r="AD108">
        <v>10.029999999999999</v>
      </c>
      <c r="AE108" s="3">
        <f t="shared" si="17"/>
        <v>3.5087719298245598E-2</v>
      </c>
      <c r="AH108">
        <v>19.25</v>
      </c>
      <c r="AI108" s="3">
        <f t="shared" si="18"/>
        <v>-9.4117647058823528E-2</v>
      </c>
      <c r="AL108">
        <v>66.87</v>
      </c>
      <c r="AM108" s="3">
        <f t="shared" si="19"/>
        <v>2.2477064220183467E-2</v>
      </c>
    </row>
    <row r="109" spans="2:39" x14ac:dyDescent="0.25">
      <c r="B109">
        <v>131.25</v>
      </c>
      <c r="C109" s="3">
        <f t="shared" si="10"/>
        <v>0.13405624918995981</v>
      </c>
      <c r="F109">
        <v>28.42</v>
      </c>
      <c r="G109" s="3">
        <f t="shared" si="11"/>
        <v>3.4959941733430477E-2</v>
      </c>
      <c r="J109">
        <v>24.8</v>
      </c>
      <c r="K109" s="3">
        <f t="shared" si="12"/>
        <v>0.21568627450980404</v>
      </c>
      <c r="N109">
        <v>50.12</v>
      </c>
      <c r="O109" s="3">
        <f t="shared" si="13"/>
        <v>4.9413735343383572E-2</v>
      </c>
      <c r="R109">
        <v>34.1</v>
      </c>
      <c r="S109" s="3">
        <f t="shared" si="14"/>
        <v>-9.8722415795585456E-3</v>
      </c>
      <c r="V109">
        <v>47.66</v>
      </c>
      <c r="W109" s="3">
        <f t="shared" si="15"/>
        <v>-5.6332151053620511E-3</v>
      </c>
      <c r="Z109">
        <v>55.21</v>
      </c>
      <c r="AA109" s="3">
        <f t="shared" si="16"/>
        <v>0.10023913909924274</v>
      </c>
      <c r="AD109">
        <v>10.07</v>
      </c>
      <c r="AE109" s="3">
        <f t="shared" si="17"/>
        <v>3.9880358923231234E-3</v>
      </c>
      <c r="AH109">
        <v>19.45</v>
      </c>
      <c r="AI109" s="3">
        <f t="shared" si="18"/>
        <v>1.0389610389610353E-2</v>
      </c>
      <c r="AL109">
        <v>72.03</v>
      </c>
      <c r="AM109" s="3">
        <f t="shared" si="19"/>
        <v>7.7164647824136331E-2</v>
      </c>
    </row>
    <row r="110" spans="2:39" x14ac:dyDescent="0.25">
      <c r="B110">
        <v>118.08</v>
      </c>
      <c r="C110" s="3">
        <f t="shared" si="10"/>
        <v>-0.10034285714285715</v>
      </c>
      <c r="F110">
        <v>25.88</v>
      </c>
      <c r="G110" s="3">
        <f t="shared" si="11"/>
        <v>-8.9373680506685524E-2</v>
      </c>
      <c r="J110">
        <v>25.34</v>
      </c>
      <c r="K110" s="3">
        <f t="shared" si="12"/>
        <v>2.1774193548387062E-2</v>
      </c>
      <c r="N110">
        <v>46.38</v>
      </c>
      <c r="O110" s="3">
        <f t="shared" si="13"/>
        <v>-7.4620909816440442E-2</v>
      </c>
      <c r="R110">
        <v>32.94</v>
      </c>
      <c r="S110" s="3">
        <f t="shared" si="14"/>
        <v>-3.4017595307917994E-2</v>
      </c>
      <c r="V110">
        <v>44.41</v>
      </c>
      <c r="W110" s="3">
        <f t="shared" si="15"/>
        <v>-6.8191355434326487E-2</v>
      </c>
      <c r="Z110">
        <v>52.33</v>
      </c>
      <c r="AA110" s="3">
        <f t="shared" si="16"/>
        <v>-5.2164462959608811E-2</v>
      </c>
      <c r="AD110">
        <v>9.7799999999999994</v>
      </c>
      <c r="AE110" s="3">
        <f t="shared" si="17"/>
        <v>-2.8798411122145075E-2</v>
      </c>
      <c r="AH110">
        <v>15.25</v>
      </c>
      <c r="AI110" s="3">
        <f t="shared" si="18"/>
        <v>-0.21593830334190228</v>
      </c>
      <c r="AL110">
        <v>66.2</v>
      </c>
      <c r="AM110" s="3">
        <f t="shared" si="19"/>
        <v>-8.0938497848118809E-2</v>
      </c>
    </row>
    <row r="111" spans="2:39" x14ac:dyDescent="0.25">
      <c r="B111">
        <v>108.17</v>
      </c>
      <c r="C111" s="3">
        <f t="shared" si="10"/>
        <v>-8.3926151761517589E-2</v>
      </c>
      <c r="F111">
        <v>26.25</v>
      </c>
      <c r="G111" s="3">
        <f t="shared" si="11"/>
        <v>1.4296754250386437E-2</v>
      </c>
      <c r="J111">
        <v>23.1</v>
      </c>
      <c r="K111" s="3">
        <f t="shared" si="12"/>
        <v>-8.839779005524856E-2</v>
      </c>
      <c r="N111">
        <v>39.79</v>
      </c>
      <c r="O111" s="3">
        <f t="shared" si="13"/>
        <v>-0.14208710651142739</v>
      </c>
      <c r="R111">
        <v>32.64</v>
      </c>
      <c r="S111" s="3">
        <f t="shared" si="14"/>
        <v>-9.1074681238614806E-3</v>
      </c>
      <c r="V111">
        <v>47.77</v>
      </c>
      <c r="W111" s="3">
        <f t="shared" si="15"/>
        <v>7.5658635442468064E-2</v>
      </c>
      <c r="Z111">
        <v>53.8</v>
      </c>
      <c r="AA111" s="3">
        <f t="shared" si="16"/>
        <v>2.8090961207720217E-2</v>
      </c>
      <c r="AD111">
        <v>9.0399999999999991</v>
      </c>
      <c r="AE111" s="3">
        <f t="shared" si="17"/>
        <v>-7.5664621676891641E-2</v>
      </c>
      <c r="AH111">
        <v>12.3</v>
      </c>
      <c r="AI111" s="3">
        <f t="shared" si="18"/>
        <v>-0.19344262295081963</v>
      </c>
      <c r="AL111">
        <v>63.47</v>
      </c>
      <c r="AM111" s="3">
        <f t="shared" si="19"/>
        <v>-4.1238670694864109E-2</v>
      </c>
    </row>
    <row r="112" spans="2:39" x14ac:dyDescent="0.25">
      <c r="B112">
        <v>122.71</v>
      </c>
      <c r="C112" s="3">
        <f t="shared" si="10"/>
        <v>0.13441804566885451</v>
      </c>
      <c r="F112">
        <v>28.85</v>
      </c>
      <c r="G112" s="3">
        <f t="shared" si="11"/>
        <v>9.9047619047619107E-2</v>
      </c>
      <c r="J112">
        <v>17.399999999999999</v>
      </c>
      <c r="K112" s="3">
        <f t="shared" si="12"/>
        <v>-0.24675324675324686</v>
      </c>
      <c r="N112">
        <v>49.09</v>
      </c>
      <c r="O112" s="3">
        <f t="shared" si="13"/>
        <v>0.23372706710228711</v>
      </c>
      <c r="R112">
        <v>32.24</v>
      </c>
      <c r="S112" s="3">
        <f t="shared" si="14"/>
        <v>-1.225490196078427E-2</v>
      </c>
      <c r="V112">
        <v>49.07</v>
      </c>
      <c r="W112" s="3">
        <f t="shared" si="15"/>
        <v>2.7213732468076138E-2</v>
      </c>
      <c r="Z112">
        <v>60.23</v>
      </c>
      <c r="AA112" s="3">
        <f t="shared" si="16"/>
        <v>0.11951672862453531</v>
      </c>
      <c r="AD112">
        <v>9.27</v>
      </c>
      <c r="AE112" s="3">
        <f t="shared" si="17"/>
        <v>2.5442477876106245E-2</v>
      </c>
      <c r="AH112">
        <v>9.85</v>
      </c>
      <c r="AI112" s="3">
        <f t="shared" si="18"/>
        <v>-0.19918699186991878</v>
      </c>
      <c r="AL112">
        <v>63.04</v>
      </c>
      <c r="AM112" s="3">
        <f t="shared" si="19"/>
        <v>-6.7748542618559903E-3</v>
      </c>
    </row>
    <row r="113" spans="2:39" x14ac:dyDescent="0.25">
      <c r="B113">
        <v>109.45</v>
      </c>
      <c r="C113" s="3">
        <f t="shared" si="10"/>
        <v>-0.10805965284002927</v>
      </c>
      <c r="F113">
        <v>27.25</v>
      </c>
      <c r="G113" s="3">
        <f t="shared" si="11"/>
        <v>-5.5459272097053772E-2</v>
      </c>
      <c r="J113">
        <v>18</v>
      </c>
      <c r="K113" s="3">
        <f t="shared" si="12"/>
        <v>3.4482758620689738E-2</v>
      </c>
      <c r="N113">
        <v>54.37</v>
      </c>
      <c r="O113" s="3">
        <f t="shared" si="13"/>
        <v>0.10755754736198805</v>
      </c>
      <c r="R113">
        <v>35.74</v>
      </c>
      <c r="S113" s="3">
        <f t="shared" si="14"/>
        <v>0.10856079404466501</v>
      </c>
      <c r="V113">
        <v>52.5</v>
      </c>
      <c r="W113" s="3">
        <f t="shared" si="15"/>
        <v>6.9900142653352343E-2</v>
      </c>
      <c r="Z113">
        <v>61.11</v>
      </c>
      <c r="AA113" s="3">
        <f t="shared" si="16"/>
        <v>1.4610659139963516E-2</v>
      </c>
      <c r="AD113">
        <v>9.1999999999999993</v>
      </c>
      <c r="AE113" s="3">
        <f t="shared" si="17"/>
        <v>-7.5512405609493303E-3</v>
      </c>
      <c r="AH113">
        <v>8.4499999999999993</v>
      </c>
      <c r="AI113" s="3">
        <f t="shared" si="18"/>
        <v>-0.14213197969543151</v>
      </c>
      <c r="AL113">
        <v>62.42</v>
      </c>
      <c r="AM113" s="3">
        <f t="shared" si="19"/>
        <v>-9.83502538071062E-3</v>
      </c>
    </row>
    <row r="114" spans="2:39" x14ac:dyDescent="0.25">
      <c r="B114">
        <v>119.76</v>
      </c>
      <c r="C114" s="3">
        <f t="shared" si="10"/>
        <v>9.4198264047510291E-2</v>
      </c>
      <c r="F114">
        <v>27.155000000000001</v>
      </c>
      <c r="G114" s="3">
        <f t="shared" si="11"/>
        <v>-3.48623853211005E-3</v>
      </c>
      <c r="J114">
        <v>18.399999999999999</v>
      </c>
      <c r="K114" s="3">
        <f t="shared" si="12"/>
        <v>2.2222222222222143E-2</v>
      </c>
      <c r="N114">
        <v>56.57</v>
      </c>
      <c r="O114" s="3">
        <f t="shared" si="13"/>
        <v>4.0463490895714604E-2</v>
      </c>
      <c r="R114">
        <v>32.369999999999997</v>
      </c>
      <c r="S114" s="3">
        <f t="shared" si="14"/>
        <v>-9.4292109681029787E-2</v>
      </c>
      <c r="V114">
        <v>45.86</v>
      </c>
      <c r="W114" s="3">
        <f t="shared" si="15"/>
        <v>-0.12647619047619049</v>
      </c>
      <c r="Z114">
        <v>59.17</v>
      </c>
      <c r="AA114" s="3">
        <f t="shared" si="16"/>
        <v>-3.174603174603171E-2</v>
      </c>
      <c r="AD114">
        <v>9.93</v>
      </c>
      <c r="AE114" s="3">
        <f t="shared" si="17"/>
        <v>7.9347826086956577E-2</v>
      </c>
      <c r="AH114">
        <v>5.35</v>
      </c>
      <c r="AI114" s="3">
        <f t="shared" si="18"/>
        <v>-0.36686390532544377</v>
      </c>
      <c r="AL114">
        <v>58.65</v>
      </c>
      <c r="AM114" s="3">
        <f t="shared" si="19"/>
        <v>-6.0397308554950388E-2</v>
      </c>
    </row>
    <row r="115" spans="2:39" x14ac:dyDescent="0.25">
      <c r="B115">
        <v>100.32</v>
      </c>
      <c r="C115" s="3">
        <f t="shared" si="10"/>
        <v>-0.16232464929859727</v>
      </c>
      <c r="F115">
        <v>23.79</v>
      </c>
      <c r="G115" s="3">
        <f t="shared" si="11"/>
        <v>-0.12391824709998166</v>
      </c>
      <c r="J115">
        <v>5.6</v>
      </c>
      <c r="K115" s="3">
        <f t="shared" si="12"/>
        <v>-0.69565217391304346</v>
      </c>
      <c r="N115">
        <v>42.55</v>
      </c>
      <c r="O115" s="3">
        <f t="shared" si="13"/>
        <v>-0.24783454127629492</v>
      </c>
      <c r="R115">
        <v>31.12</v>
      </c>
      <c r="S115" s="3">
        <f t="shared" si="14"/>
        <v>-3.8616002471424049E-2</v>
      </c>
      <c r="V115">
        <v>41.5</v>
      </c>
      <c r="W115" s="3">
        <f t="shared" si="15"/>
        <v>-9.5071958133449624E-2</v>
      </c>
      <c r="Z115">
        <v>57.63</v>
      </c>
      <c r="AA115" s="3">
        <f t="shared" si="16"/>
        <v>-2.602670272097345E-2</v>
      </c>
      <c r="AD115">
        <v>8.25</v>
      </c>
      <c r="AE115" s="3">
        <f t="shared" si="17"/>
        <v>-0.16918429003021146</v>
      </c>
      <c r="AH115">
        <v>3.7156000000000002</v>
      </c>
      <c r="AI115" s="3">
        <f t="shared" si="18"/>
        <v>-0.30549532710280364</v>
      </c>
      <c r="AL115">
        <v>57.41</v>
      </c>
      <c r="AM115" s="3">
        <f t="shared" si="19"/>
        <v>-2.1142369991474886E-2</v>
      </c>
    </row>
    <row r="116" spans="2:39" x14ac:dyDescent="0.25">
      <c r="B116">
        <v>100.83</v>
      </c>
      <c r="C116" s="3">
        <f t="shared" si="10"/>
        <v>5.0837320574163196E-3</v>
      </c>
      <c r="F116">
        <v>26.18</v>
      </c>
      <c r="G116" s="3">
        <f t="shared" si="11"/>
        <v>0.10046237915090377</v>
      </c>
      <c r="J116">
        <v>5</v>
      </c>
      <c r="K116" s="3">
        <f t="shared" si="12"/>
        <v>-0.10714285714285708</v>
      </c>
      <c r="N116">
        <v>36.78</v>
      </c>
      <c r="O116" s="3">
        <f t="shared" si="13"/>
        <v>-0.135605170387779</v>
      </c>
      <c r="R116">
        <v>30.52</v>
      </c>
      <c r="S116" s="3">
        <f t="shared" si="14"/>
        <v>-1.9280205655527037E-2</v>
      </c>
      <c r="V116">
        <v>39.71</v>
      </c>
      <c r="W116" s="3">
        <f t="shared" si="15"/>
        <v>-4.3132530120481904E-2</v>
      </c>
      <c r="Z116">
        <v>63.14</v>
      </c>
      <c r="AA116" s="3">
        <f t="shared" si="16"/>
        <v>9.5609925386083594E-2</v>
      </c>
      <c r="AD116">
        <v>7.5600000000000005</v>
      </c>
      <c r="AE116" s="3">
        <f t="shared" si="17"/>
        <v>-8.3636363636363578E-2</v>
      </c>
      <c r="AH116">
        <v>2.9031000000000002</v>
      </c>
      <c r="AI116" s="3">
        <f t="shared" si="18"/>
        <v>-0.21867262353321132</v>
      </c>
      <c r="AL116">
        <v>59.2</v>
      </c>
      <c r="AM116" s="3">
        <f t="shared" si="19"/>
        <v>3.1179237066713227E-2</v>
      </c>
    </row>
    <row r="117" spans="2:39" x14ac:dyDescent="0.25">
      <c r="B117">
        <v>100.09</v>
      </c>
      <c r="C117" s="3">
        <f t="shared" si="10"/>
        <v>-7.3390855896062175E-3</v>
      </c>
      <c r="F117">
        <v>28.47</v>
      </c>
      <c r="G117" s="3">
        <f t="shared" si="11"/>
        <v>8.7471352177234493E-2</v>
      </c>
      <c r="J117">
        <v>8.0631000000000004</v>
      </c>
      <c r="K117" s="3">
        <f t="shared" si="12"/>
        <v>0.61262000000000005</v>
      </c>
      <c r="N117">
        <v>39.549999999999997</v>
      </c>
      <c r="O117" s="3">
        <f t="shared" si="13"/>
        <v>7.5312669929309295E-2</v>
      </c>
      <c r="R117">
        <v>32.450000000000003</v>
      </c>
      <c r="S117" s="3">
        <f t="shared" si="14"/>
        <v>6.3237221494102339E-2</v>
      </c>
      <c r="V117">
        <v>42.04</v>
      </c>
      <c r="W117" s="3">
        <f t="shared" si="15"/>
        <v>5.8675396625535087E-2</v>
      </c>
      <c r="Z117">
        <v>65.36</v>
      </c>
      <c r="AA117" s="3">
        <f t="shared" si="16"/>
        <v>3.5159961989230264E-2</v>
      </c>
      <c r="AD117">
        <v>8.02</v>
      </c>
      <c r="AE117" s="3">
        <f t="shared" si="17"/>
        <v>6.0846560846560718E-2</v>
      </c>
      <c r="AH117">
        <v>3.4750000000000001</v>
      </c>
      <c r="AI117" s="3">
        <f t="shared" si="18"/>
        <v>0.19699631428473005</v>
      </c>
      <c r="AL117">
        <v>64.61</v>
      </c>
      <c r="AM117" s="3">
        <f t="shared" si="19"/>
        <v>9.1385135135135076E-2</v>
      </c>
    </row>
    <row r="118" spans="2:39" x14ac:dyDescent="0.25">
      <c r="B118">
        <v>103.41</v>
      </c>
      <c r="C118" s="3">
        <f t="shared" si="10"/>
        <v>3.3170146867818891E-2</v>
      </c>
      <c r="F118">
        <v>27.49</v>
      </c>
      <c r="G118" s="3">
        <f t="shared" si="11"/>
        <v>-3.4422198805760466E-2</v>
      </c>
      <c r="J118">
        <v>7.8</v>
      </c>
      <c r="K118" s="3">
        <f t="shared" si="12"/>
        <v>-3.2630129850801867E-2</v>
      </c>
      <c r="N118">
        <v>45.58</v>
      </c>
      <c r="O118" s="3">
        <f t="shared" si="13"/>
        <v>0.15246523388116312</v>
      </c>
      <c r="R118">
        <v>34.76</v>
      </c>
      <c r="S118" s="3">
        <f t="shared" si="14"/>
        <v>7.1186440677965951E-2</v>
      </c>
      <c r="V118">
        <v>42.78</v>
      </c>
      <c r="W118" s="3">
        <f t="shared" si="15"/>
        <v>1.7602283539486251E-2</v>
      </c>
      <c r="Z118">
        <v>66.010000000000005</v>
      </c>
      <c r="AA118" s="3">
        <f t="shared" si="16"/>
        <v>9.9449204406365614E-3</v>
      </c>
      <c r="AD118">
        <v>9.59</v>
      </c>
      <c r="AE118" s="3">
        <f t="shared" si="17"/>
        <v>0.1957605985037407</v>
      </c>
      <c r="AH118">
        <v>4.335</v>
      </c>
      <c r="AI118" s="3">
        <f t="shared" si="18"/>
        <v>0.24748201438848916</v>
      </c>
      <c r="AL118">
        <v>65.55</v>
      </c>
      <c r="AM118" s="3">
        <f t="shared" si="19"/>
        <v>1.4548831450239866E-2</v>
      </c>
    </row>
    <row r="119" spans="2:39" x14ac:dyDescent="0.25">
      <c r="B119">
        <v>105.52</v>
      </c>
      <c r="C119" s="3">
        <f t="shared" si="10"/>
        <v>2.0404216226670529E-2</v>
      </c>
      <c r="F119">
        <v>29.05</v>
      </c>
      <c r="G119" s="3">
        <f t="shared" si="11"/>
        <v>5.6747908330302015E-2</v>
      </c>
      <c r="J119">
        <v>6.1</v>
      </c>
      <c r="K119" s="3">
        <f t="shared" si="12"/>
        <v>-0.21794871794871798</v>
      </c>
      <c r="N119">
        <v>49.65</v>
      </c>
      <c r="O119" s="3">
        <f t="shared" si="13"/>
        <v>8.9293549802544989E-2</v>
      </c>
      <c r="R119">
        <v>36.15</v>
      </c>
      <c r="S119" s="3">
        <f t="shared" si="14"/>
        <v>3.9988492520138107E-2</v>
      </c>
      <c r="V119">
        <v>44.49</v>
      </c>
      <c r="W119" s="3">
        <f t="shared" si="15"/>
        <v>3.9971949509116429E-2</v>
      </c>
      <c r="Z119">
        <v>69.099999999999994</v>
      </c>
      <c r="AA119" s="3">
        <f t="shared" si="16"/>
        <v>4.6811089228904541E-2</v>
      </c>
      <c r="AD119">
        <v>10.8</v>
      </c>
      <c r="AE119" s="3">
        <f t="shared" si="17"/>
        <v>0.12617309697601678</v>
      </c>
      <c r="AH119">
        <v>3.9994000000000001</v>
      </c>
      <c r="AI119" s="3">
        <f t="shared" si="18"/>
        <v>-7.7416378316032278E-2</v>
      </c>
      <c r="AL119">
        <v>67.849999999999994</v>
      </c>
      <c r="AM119" s="3">
        <f t="shared" si="19"/>
        <v>3.508771929824557E-2</v>
      </c>
    </row>
    <row r="120" spans="2:39" x14ac:dyDescent="0.25">
      <c r="B120">
        <v>98.63</v>
      </c>
      <c r="C120" s="3">
        <f t="shared" si="10"/>
        <v>-6.5295678544351796E-2</v>
      </c>
      <c r="F120">
        <v>28.69</v>
      </c>
      <c r="G120" s="3">
        <f t="shared" si="11"/>
        <v>-1.2392426850258155E-2</v>
      </c>
      <c r="J120">
        <v>5.7268999999999997</v>
      </c>
      <c r="K120" s="3">
        <f t="shared" si="12"/>
        <v>-6.1163934426229506E-2</v>
      </c>
      <c r="N120">
        <v>45.45</v>
      </c>
      <c r="O120" s="3">
        <f t="shared" si="13"/>
        <v>-8.459214501510566E-2</v>
      </c>
      <c r="R120">
        <v>36.28</v>
      </c>
      <c r="S120" s="3">
        <f t="shared" si="14"/>
        <v>3.5961272475796007E-3</v>
      </c>
      <c r="V120">
        <v>42.54</v>
      </c>
      <c r="W120" s="3">
        <f t="shared" si="15"/>
        <v>-4.3830074173971743E-2</v>
      </c>
      <c r="Z120">
        <v>74.89</v>
      </c>
      <c r="AA120" s="3">
        <f t="shared" si="16"/>
        <v>8.3791606367583316E-2</v>
      </c>
      <c r="AD120">
        <v>11.14</v>
      </c>
      <c r="AE120" s="3">
        <f t="shared" si="17"/>
        <v>3.1481481481481464E-2</v>
      </c>
      <c r="AH120">
        <v>3.3209</v>
      </c>
      <c r="AI120" s="3">
        <f t="shared" si="18"/>
        <v>-0.1696504475671351</v>
      </c>
      <c r="AL120">
        <v>68.66</v>
      </c>
      <c r="AM120" s="3">
        <f t="shared" si="19"/>
        <v>1.1938098747236586E-2</v>
      </c>
    </row>
    <row r="121" spans="2:39" x14ac:dyDescent="0.25">
      <c r="B121">
        <v>112.19</v>
      </c>
      <c r="C121" s="3">
        <f t="shared" si="10"/>
        <v>0.13748352428267263</v>
      </c>
      <c r="F121">
        <v>30.53</v>
      </c>
      <c r="G121" s="3">
        <f t="shared" si="11"/>
        <v>6.4133844545137667E-2</v>
      </c>
      <c r="J121">
        <v>5.87</v>
      </c>
      <c r="K121" s="3">
        <f t="shared" si="12"/>
        <v>2.4987340445965612E-2</v>
      </c>
      <c r="N121">
        <v>50.23</v>
      </c>
      <c r="O121" s="3">
        <f t="shared" si="13"/>
        <v>0.10517051705170503</v>
      </c>
      <c r="R121">
        <v>38.39</v>
      </c>
      <c r="S121" s="3">
        <f t="shared" si="14"/>
        <v>5.8158765159867676E-2</v>
      </c>
      <c r="V121">
        <v>41.74</v>
      </c>
      <c r="W121" s="3">
        <f t="shared" si="15"/>
        <v>-1.8805829807240177E-2</v>
      </c>
      <c r="Z121">
        <v>74.7</v>
      </c>
      <c r="AA121" s="3">
        <f t="shared" si="16"/>
        <v>-2.5370543463746524E-3</v>
      </c>
      <c r="AD121">
        <v>16.62</v>
      </c>
      <c r="AE121" s="3">
        <f t="shared" si="17"/>
        <v>0.49192100538599642</v>
      </c>
      <c r="AH121">
        <v>3.35</v>
      </c>
      <c r="AI121" s="3">
        <f t="shared" si="18"/>
        <v>8.7626848143575915E-3</v>
      </c>
      <c r="AL121">
        <v>70.489999999999995</v>
      </c>
      <c r="AM121" s="3">
        <f t="shared" si="19"/>
        <v>2.6653073113894529E-2</v>
      </c>
    </row>
    <row r="122" spans="2:39" x14ac:dyDescent="0.25">
      <c r="B122">
        <v>106.74</v>
      </c>
      <c r="C122" s="3">
        <f t="shared" si="10"/>
        <v>-4.8578304661734587E-2</v>
      </c>
      <c r="F122">
        <v>31.44</v>
      </c>
      <c r="G122" s="3">
        <f t="shared" si="11"/>
        <v>2.980674746151327E-2</v>
      </c>
      <c r="J122">
        <v>5.3</v>
      </c>
      <c r="K122" s="3">
        <f t="shared" si="12"/>
        <v>-9.7103918228279434E-2</v>
      </c>
      <c r="N122">
        <v>48.46</v>
      </c>
      <c r="O122" s="3">
        <f t="shared" si="13"/>
        <v>-3.523790563408314E-2</v>
      </c>
      <c r="R122">
        <v>39.18</v>
      </c>
      <c r="S122" s="3">
        <f t="shared" si="14"/>
        <v>2.0578275592602217E-2</v>
      </c>
      <c r="V122">
        <v>44.28</v>
      </c>
      <c r="W122" s="3">
        <f t="shared" si="15"/>
        <v>6.08528988979396E-2</v>
      </c>
      <c r="Z122">
        <v>77.11</v>
      </c>
      <c r="AA122" s="3">
        <f t="shared" si="16"/>
        <v>3.2262382864792459E-2</v>
      </c>
      <c r="AD122">
        <v>18.57</v>
      </c>
      <c r="AE122" s="3">
        <f t="shared" si="17"/>
        <v>0.11732851985559561</v>
      </c>
      <c r="AH122">
        <v>3.65</v>
      </c>
      <c r="AI122" s="3">
        <f t="shared" si="18"/>
        <v>8.9552238805970089E-2</v>
      </c>
      <c r="AL122">
        <v>69.23</v>
      </c>
      <c r="AM122" s="3">
        <f t="shared" si="19"/>
        <v>-1.787487586891745E-2</v>
      </c>
    </row>
    <row r="123" spans="2:39" x14ac:dyDescent="0.25">
      <c r="B123">
        <v>104.53</v>
      </c>
      <c r="C123" s="3">
        <f t="shared" si="10"/>
        <v>-2.0704515645493665E-2</v>
      </c>
      <c r="F123">
        <v>31.72</v>
      </c>
      <c r="G123" s="3">
        <f t="shared" si="11"/>
        <v>8.9058524173027225E-3</v>
      </c>
      <c r="J123">
        <v>4.7</v>
      </c>
      <c r="K123" s="3">
        <f t="shared" si="12"/>
        <v>-0.11320754716981125</v>
      </c>
      <c r="N123">
        <v>50.64</v>
      </c>
      <c r="O123" s="3">
        <f t="shared" si="13"/>
        <v>4.49855550969872E-2</v>
      </c>
      <c r="R123">
        <v>38.04</v>
      </c>
      <c r="S123" s="3">
        <f t="shared" si="14"/>
        <v>-2.9096477794793275E-2</v>
      </c>
      <c r="V123">
        <v>43.74</v>
      </c>
      <c r="W123" s="3">
        <f t="shared" si="15"/>
        <v>-1.2195121951219492E-2</v>
      </c>
      <c r="Z123">
        <v>75.42</v>
      </c>
      <c r="AA123" s="3">
        <f t="shared" si="16"/>
        <v>-2.1916742316171675E-2</v>
      </c>
      <c r="AD123">
        <v>21.54</v>
      </c>
      <c r="AE123" s="3">
        <f t="shared" si="17"/>
        <v>0.15993537964458798</v>
      </c>
      <c r="AH123">
        <v>4.05</v>
      </c>
      <c r="AI123" s="3">
        <f t="shared" si="18"/>
        <v>0.10958904109589039</v>
      </c>
      <c r="AL123">
        <v>68.08</v>
      </c>
      <c r="AM123" s="3">
        <f t="shared" si="19"/>
        <v>-1.6611295681063204E-2</v>
      </c>
    </row>
    <row r="124" spans="2:39" x14ac:dyDescent="0.25">
      <c r="B124">
        <v>102.18</v>
      </c>
      <c r="C124" s="3">
        <f t="shared" si="10"/>
        <v>-2.2481584234191086E-2</v>
      </c>
      <c r="F124">
        <v>30.68</v>
      </c>
      <c r="G124" s="3">
        <f t="shared" si="11"/>
        <v>-3.2786885245901613E-2</v>
      </c>
      <c r="J124">
        <v>3.1</v>
      </c>
      <c r="K124" s="3">
        <f t="shared" si="12"/>
        <v>-0.34042553191489361</v>
      </c>
      <c r="N124">
        <v>43.77</v>
      </c>
      <c r="O124" s="3">
        <f t="shared" si="13"/>
        <v>-0.13566350710900468</v>
      </c>
      <c r="R124">
        <v>36.39</v>
      </c>
      <c r="S124" s="3">
        <f t="shared" si="14"/>
        <v>-4.3375394321766528E-2</v>
      </c>
      <c r="V124">
        <v>45.14</v>
      </c>
      <c r="W124" s="3">
        <f t="shared" si="15"/>
        <v>3.2007315957933206E-2</v>
      </c>
      <c r="Z124">
        <v>70.78</v>
      </c>
      <c r="AA124" s="3">
        <f t="shared" si="16"/>
        <v>-6.1522142667727396E-2</v>
      </c>
      <c r="AD124">
        <v>21.2</v>
      </c>
      <c r="AE124" s="3">
        <f t="shared" si="17"/>
        <v>-1.5784586815227479E-2</v>
      </c>
      <c r="AH124">
        <v>3.64</v>
      </c>
      <c r="AI124" s="3">
        <f t="shared" si="18"/>
        <v>-0.1012345679012345</v>
      </c>
      <c r="AL124">
        <v>71.150000000000006</v>
      </c>
      <c r="AM124" s="3">
        <f t="shared" si="19"/>
        <v>4.5094007050528899E-2</v>
      </c>
    </row>
    <row r="125" spans="2:39" x14ac:dyDescent="0.25">
      <c r="B125">
        <v>118.51</v>
      </c>
      <c r="C125" s="3">
        <f t="shared" si="10"/>
        <v>0.15981601096104911</v>
      </c>
      <c r="F125">
        <v>29.82</v>
      </c>
      <c r="G125" s="3">
        <f t="shared" si="11"/>
        <v>-2.8031290743155132E-2</v>
      </c>
      <c r="J125">
        <v>3.2240000000000002</v>
      </c>
      <c r="K125" s="3">
        <f t="shared" si="12"/>
        <v>4.0000000000000036E-2</v>
      </c>
      <c r="N125">
        <v>46.45</v>
      </c>
      <c r="O125" s="3">
        <f t="shared" si="13"/>
        <v>6.1229152387480001E-2</v>
      </c>
      <c r="R125">
        <v>43.27</v>
      </c>
      <c r="S125" s="3">
        <f t="shared" si="14"/>
        <v>0.18906292937620231</v>
      </c>
      <c r="V125">
        <v>52.13</v>
      </c>
      <c r="W125" s="3">
        <f t="shared" si="15"/>
        <v>0.1548515728843598</v>
      </c>
      <c r="Z125">
        <v>76.739999999999995</v>
      </c>
      <c r="AA125" s="3">
        <f t="shared" si="16"/>
        <v>8.4204577564283609E-2</v>
      </c>
      <c r="AD125">
        <v>20.149999999999999</v>
      </c>
      <c r="AE125" s="3">
        <f t="shared" si="17"/>
        <v>-4.952830188679249E-2</v>
      </c>
      <c r="AH125">
        <v>4.2</v>
      </c>
      <c r="AI125" s="3">
        <f t="shared" si="18"/>
        <v>0.15384615384615385</v>
      </c>
      <c r="AL125">
        <v>81.45</v>
      </c>
      <c r="AM125" s="3">
        <f t="shared" si="19"/>
        <v>0.14476458186929017</v>
      </c>
    </row>
    <row r="126" spans="2:39" x14ac:dyDescent="0.25">
      <c r="B126">
        <v>115.75</v>
      </c>
      <c r="C126" s="3">
        <f t="shared" si="10"/>
        <v>-2.328917390937478E-2</v>
      </c>
      <c r="F126">
        <v>30.22</v>
      </c>
      <c r="G126" s="3">
        <f t="shared" si="11"/>
        <v>1.3413816230717591E-2</v>
      </c>
      <c r="J126">
        <v>3.21</v>
      </c>
      <c r="K126" s="3">
        <f t="shared" si="12"/>
        <v>-4.3424317617866727E-3</v>
      </c>
      <c r="N126">
        <v>38.700000000000003</v>
      </c>
      <c r="O126" s="3">
        <f t="shared" si="13"/>
        <v>-0.16684607104413346</v>
      </c>
      <c r="R126">
        <v>47.23</v>
      </c>
      <c r="S126" s="3">
        <f t="shared" si="14"/>
        <v>9.1518373006701959E-2</v>
      </c>
      <c r="V126">
        <v>55.81</v>
      </c>
      <c r="W126" s="3">
        <f t="shared" si="15"/>
        <v>7.0592748896988286E-2</v>
      </c>
      <c r="Z126">
        <v>75.75</v>
      </c>
      <c r="AA126" s="3">
        <f t="shared" si="16"/>
        <v>-1.290070367474583E-2</v>
      </c>
      <c r="AD126">
        <v>22.5</v>
      </c>
      <c r="AE126" s="3">
        <f t="shared" si="17"/>
        <v>0.11662531017369734</v>
      </c>
      <c r="AH126">
        <v>4.71</v>
      </c>
      <c r="AI126" s="3">
        <f t="shared" si="18"/>
        <v>0.12142857142857137</v>
      </c>
      <c r="AL126">
        <v>85.3</v>
      </c>
      <c r="AM126" s="3">
        <f t="shared" si="19"/>
        <v>4.7268262737875925E-2</v>
      </c>
    </row>
    <row r="127" spans="2:39" x14ac:dyDescent="0.25">
      <c r="B127">
        <v>116.15</v>
      </c>
      <c r="C127" s="3">
        <f t="shared" si="10"/>
        <v>3.4557235421166796E-3</v>
      </c>
      <c r="F127">
        <v>30.72</v>
      </c>
      <c r="G127" s="3">
        <f t="shared" si="11"/>
        <v>1.6545334215751158E-2</v>
      </c>
      <c r="J127">
        <v>6.34</v>
      </c>
      <c r="K127" s="3">
        <f t="shared" si="12"/>
        <v>0.97507788161993769</v>
      </c>
      <c r="N127">
        <v>42.91</v>
      </c>
      <c r="O127" s="3">
        <f t="shared" si="13"/>
        <v>0.10878552971576211</v>
      </c>
      <c r="R127">
        <v>44.53</v>
      </c>
      <c r="S127" s="3">
        <f t="shared" si="14"/>
        <v>-5.7167054838026594E-2</v>
      </c>
      <c r="V127">
        <v>56.12</v>
      </c>
      <c r="W127" s="3">
        <f t="shared" si="15"/>
        <v>5.5545601146747029E-3</v>
      </c>
      <c r="Z127">
        <v>70.58</v>
      </c>
      <c r="AA127" s="3">
        <f t="shared" si="16"/>
        <v>-6.8250825082508279E-2</v>
      </c>
      <c r="AD127">
        <v>22.45</v>
      </c>
      <c r="AE127" s="3">
        <f t="shared" si="17"/>
        <v>-2.2222222222222539E-3</v>
      </c>
      <c r="AH127">
        <v>5.46</v>
      </c>
      <c r="AI127" s="3">
        <f t="shared" si="18"/>
        <v>0.15923566878980891</v>
      </c>
      <c r="AL127">
        <v>84.6</v>
      </c>
      <c r="AM127" s="3">
        <f t="shared" si="19"/>
        <v>-8.2063305978898344E-3</v>
      </c>
    </row>
    <row r="128" spans="2:39" x14ac:dyDescent="0.25">
      <c r="B128">
        <v>123.51</v>
      </c>
      <c r="C128" s="3">
        <f t="shared" si="10"/>
        <v>6.3366336633663353E-2</v>
      </c>
      <c r="F128">
        <v>34.18</v>
      </c>
      <c r="G128" s="3">
        <f t="shared" si="11"/>
        <v>0.11263020833333337</v>
      </c>
      <c r="J128">
        <v>6.6899999999999995</v>
      </c>
      <c r="K128" s="3">
        <f t="shared" si="12"/>
        <v>5.5205047318611936E-2</v>
      </c>
      <c r="N128">
        <v>44.16</v>
      </c>
      <c r="O128" s="3">
        <f t="shared" si="13"/>
        <v>2.9130738755534843E-2</v>
      </c>
      <c r="R128">
        <v>45.02</v>
      </c>
      <c r="S128" s="3">
        <f t="shared" si="14"/>
        <v>1.1003817651021828E-2</v>
      </c>
      <c r="V128">
        <v>58.12</v>
      </c>
      <c r="W128" s="3">
        <f t="shared" si="15"/>
        <v>3.5637918745545262E-2</v>
      </c>
      <c r="Z128">
        <v>72.959999999999994</v>
      </c>
      <c r="AA128" s="3">
        <f t="shared" si="16"/>
        <v>3.3720600736752558E-2</v>
      </c>
      <c r="AD128">
        <v>26.9</v>
      </c>
      <c r="AE128" s="3">
        <f t="shared" si="17"/>
        <v>0.19821826280623606</v>
      </c>
      <c r="AH128">
        <v>6.83</v>
      </c>
      <c r="AI128" s="3">
        <f t="shared" si="18"/>
        <v>0.25091575091575091</v>
      </c>
      <c r="AL128">
        <v>86.8</v>
      </c>
      <c r="AM128" s="3">
        <f t="shared" si="19"/>
        <v>2.6004728132387741E-2</v>
      </c>
    </row>
    <row r="129" spans="2:39" x14ac:dyDescent="0.25">
      <c r="B129">
        <v>124.43</v>
      </c>
      <c r="C129" s="3">
        <f t="shared" si="10"/>
        <v>7.4487895716946135E-3</v>
      </c>
      <c r="F129">
        <v>33.799999999999997</v>
      </c>
      <c r="G129" s="3">
        <f t="shared" si="11"/>
        <v>-1.1117612638970233E-2</v>
      </c>
      <c r="J129">
        <v>6.06</v>
      </c>
      <c r="K129" s="3">
        <f t="shared" si="12"/>
        <v>-9.417040358744394E-2</v>
      </c>
      <c r="N129">
        <v>43.3</v>
      </c>
      <c r="O129" s="3">
        <f t="shared" si="13"/>
        <v>-1.947463768115941E-2</v>
      </c>
      <c r="R129">
        <v>42.82</v>
      </c>
      <c r="S129" s="3">
        <f t="shared" si="14"/>
        <v>-4.8867170146601573E-2</v>
      </c>
      <c r="V129">
        <v>55.64</v>
      </c>
      <c r="W129" s="3">
        <f t="shared" si="15"/>
        <v>-4.2670337233310339E-2</v>
      </c>
      <c r="Z129">
        <v>72.27</v>
      </c>
      <c r="AA129" s="3">
        <f t="shared" si="16"/>
        <v>-9.4572368421052336E-3</v>
      </c>
      <c r="AD129">
        <v>28.05</v>
      </c>
      <c r="AE129" s="3">
        <f t="shared" si="17"/>
        <v>4.2750929368029822E-2</v>
      </c>
      <c r="AH129">
        <v>7.65</v>
      </c>
      <c r="AI129" s="3">
        <f t="shared" si="18"/>
        <v>0.12005856515373357</v>
      </c>
      <c r="AL129">
        <v>85.65</v>
      </c>
      <c r="AM129" s="3">
        <f t="shared" si="19"/>
        <v>-1.3248847926267184E-2</v>
      </c>
    </row>
    <row r="131" spans="2:39" x14ac:dyDescent="0.25">
      <c r="C131">
        <f t="shared" ref="C131:L131" si="20">SKEW(C7:C129)</f>
        <v>4.0614385209328863E-2</v>
      </c>
      <c r="D131">
        <f t="shared" si="20"/>
        <v>1.7302330911190396</v>
      </c>
      <c r="E131" t="e">
        <f t="shared" si="20"/>
        <v>#DIV/0!</v>
      </c>
      <c r="F131">
        <f>SKEW(F7:F129)</f>
        <v>9.4735316428817717E-2</v>
      </c>
      <c r="G131">
        <f t="shared" si="20"/>
        <v>-8.5277571829137699E-2</v>
      </c>
      <c r="H131">
        <f t="shared" si="20"/>
        <v>-1.684118609832443</v>
      </c>
      <c r="I131" t="e">
        <f t="shared" si="20"/>
        <v>#DIV/0!</v>
      </c>
      <c r="J131">
        <f t="shared" si="20"/>
        <v>2.1689011717351456</v>
      </c>
      <c r="K131">
        <f t="shared" si="20"/>
        <v>5.8926697284604179</v>
      </c>
      <c r="L131">
        <f t="shared" si="20"/>
        <v>1.7320114159968323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C150"/>
  <sheetViews>
    <sheetView topLeftCell="A4" workbookViewId="0">
      <selection activeCell="A8" sqref="A8:A17"/>
    </sheetView>
  </sheetViews>
  <sheetFormatPr defaultRowHeight="15" x14ac:dyDescent="0.25"/>
  <cols>
    <col min="1" max="1" width="15.28515625" bestFit="1" customWidth="1"/>
    <col min="4" max="4" width="15.85546875" bestFit="1" customWidth="1"/>
    <col min="5" max="5" width="17.28515625" bestFit="1" customWidth="1"/>
    <col min="6" max="6" width="16.5703125" bestFit="1" customWidth="1"/>
    <col min="7" max="7" width="16.85546875" bestFit="1" customWidth="1"/>
    <col min="8" max="8" width="16" bestFit="1" customWidth="1"/>
    <col min="9" max="9" width="17.85546875" bestFit="1" customWidth="1"/>
    <col min="10" max="10" width="15.42578125" bestFit="1" customWidth="1"/>
    <col min="11" max="11" width="16.140625" bestFit="1" customWidth="1"/>
    <col min="12" max="12" width="17.7109375" bestFit="1" customWidth="1"/>
    <col min="13" max="13" width="16.7109375" bestFit="1" customWidth="1"/>
  </cols>
  <sheetData>
    <row r="3" spans="1:29" x14ac:dyDescent="0.25">
      <c r="D3" t="s">
        <v>34</v>
      </c>
      <c r="E3" t="s">
        <v>35</v>
      </c>
      <c r="F3" t="s">
        <v>36</v>
      </c>
      <c r="G3" t="s">
        <v>37</v>
      </c>
      <c r="H3" t="s">
        <v>38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</row>
    <row r="4" spans="1:29" x14ac:dyDescent="0.25">
      <c r="D4" s="3">
        <v>0.05</v>
      </c>
      <c r="E4" s="3">
        <v>0.05</v>
      </c>
      <c r="F4" s="3">
        <v>0.05</v>
      </c>
      <c r="G4" s="3">
        <v>0.54999999999999971</v>
      </c>
      <c r="H4" s="3">
        <v>0.05</v>
      </c>
      <c r="I4" s="3">
        <v>0.05</v>
      </c>
      <c r="J4" s="3">
        <v>0.05</v>
      </c>
      <c r="K4" s="3">
        <v>0.05</v>
      </c>
      <c r="L4" s="3">
        <v>0.05</v>
      </c>
      <c r="M4" s="3">
        <v>0.05</v>
      </c>
      <c r="O4" s="3">
        <f>SUM(D4:M4)</f>
        <v>1</v>
      </c>
      <c r="R4" s="9">
        <v>0.05</v>
      </c>
    </row>
    <row r="5" spans="1:29" x14ac:dyDescent="0.25">
      <c r="D5" s="3">
        <v>0.19470819078967383</v>
      </c>
      <c r="E5" s="3">
        <v>5.8174480648492927E-2</v>
      </c>
      <c r="F5" s="3">
        <v>0.23104899012545282</v>
      </c>
      <c r="G5" s="3">
        <v>0.27817719654289824</v>
      </c>
      <c r="H5" s="3">
        <v>8.1880705316035099E-2</v>
      </c>
      <c r="I5" s="3">
        <v>2.2143233067205313E-2</v>
      </c>
      <c r="J5" s="3">
        <v>6.9598841837230183E-2</v>
      </c>
      <c r="K5" s="3">
        <v>0.20175306350938599</v>
      </c>
      <c r="L5" s="3">
        <v>-0.15450399507195331</v>
      </c>
      <c r="M5" s="3">
        <v>9.3203713903988045E-2</v>
      </c>
    </row>
    <row r="6" spans="1:29" x14ac:dyDescent="0.25">
      <c r="C6" t="s">
        <v>12</v>
      </c>
      <c r="D6">
        <v>0.70493099999999997</v>
      </c>
      <c r="E6">
        <v>9.3576069999999997E-2</v>
      </c>
      <c r="F6">
        <v>2.1423610000000002</v>
      </c>
      <c r="G6">
        <v>1.2409289999999999</v>
      </c>
      <c r="H6">
        <v>0.14334060000000001</v>
      </c>
      <c r="I6">
        <v>2.2053410000000002</v>
      </c>
      <c r="J6">
        <v>0.70560929999999999</v>
      </c>
      <c r="K6">
        <v>1.858236</v>
      </c>
      <c r="L6">
        <v>0.3527845</v>
      </c>
      <c r="M6">
        <v>0.59457159999999998</v>
      </c>
    </row>
    <row r="8" spans="1:29" x14ac:dyDescent="0.25">
      <c r="A8">
        <v>9.3556813140431988E-2</v>
      </c>
      <c r="D8">
        <v>9.3556813140431988E-2</v>
      </c>
      <c r="E8">
        <v>2.5469055798091188E-2</v>
      </c>
      <c r="F8">
        <v>0.11090798260819386</v>
      </c>
      <c r="G8">
        <v>5.7200002791316477E-2</v>
      </c>
      <c r="H8">
        <v>3.3176215931352601E-2</v>
      </c>
      <c r="I8">
        <v>1.8814076587253859E-2</v>
      </c>
      <c r="J8">
        <v>1.6883673375127289E-2</v>
      </c>
      <c r="K8">
        <v>3.8813586865421787E-2</v>
      </c>
      <c r="L8">
        <v>3.4790642117969922E-2</v>
      </c>
      <c r="M8">
        <v>2.6640684249837808E-2</v>
      </c>
    </row>
    <row r="9" spans="1:29" x14ac:dyDescent="0.25">
      <c r="A9">
        <v>7.0372560441562773E-2</v>
      </c>
      <c r="D9">
        <v>2.5469055798091188E-2</v>
      </c>
      <c r="E9">
        <v>7.0372560441562773E-2</v>
      </c>
      <c r="F9">
        <v>5.1142162936790615E-2</v>
      </c>
      <c r="G9">
        <v>1.3226921763170786E-2</v>
      </c>
      <c r="H9">
        <v>3.7875003287782594E-2</v>
      </c>
      <c r="I9">
        <v>5.3350834760236471E-2</v>
      </c>
      <c r="J9">
        <v>2.2050415219522248E-2</v>
      </c>
      <c r="K9">
        <v>4.8744954845307553E-2</v>
      </c>
      <c r="L9">
        <v>2.3874234716662675E-2</v>
      </c>
      <c r="M9">
        <v>2.1482479823673819E-2</v>
      </c>
    </row>
    <row r="10" spans="1:29" x14ac:dyDescent="0.25">
      <c r="A10">
        <v>2.1268713066058509</v>
      </c>
      <c r="D10">
        <v>0.11090798260819386</v>
      </c>
      <c r="E10">
        <v>5.1142162936790615E-2</v>
      </c>
      <c r="F10">
        <v>2.1268713066058509</v>
      </c>
      <c r="G10">
        <v>4.5225190505973741E-2</v>
      </c>
      <c r="H10">
        <v>4.8775313030455743E-2</v>
      </c>
      <c r="I10">
        <v>9.918670473060115E-2</v>
      </c>
      <c r="J10">
        <v>3.1420964643813658E-2</v>
      </c>
      <c r="K10">
        <v>6.6241604670922424E-2</v>
      </c>
      <c r="L10">
        <v>0.16663890391772906</v>
      </c>
      <c r="M10">
        <v>5.3651852836981428E-2</v>
      </c>
      <c r="T10">
        <f>$D$6*D39</f>
        <v>3.5246550000000001E-2</v>
      </c>
      <c r="U10">
        <f>$E$6*E39</f>
        <v>4.6788035000000002E-3</v>
      </c>
      <c r="V10">
        <f>$F$6*F39</f>
        <v>0.10711805000000002</v>
      </c>
      <c r="W10">
        <f>$G$6*G39</f>
        <v>6.2046450000000003E-2</v>
      </c>
      <c r="X10">
        <f>$H$6*H39</f>
        <v>7.1670300000000013E-3</v>
      </c>
      <c r="Y10">
        <f>$I$6*I39</f>
        <v>0.11026705000000002</v>
      </c>
      <c r="Z10">
        <f>$J$6*J39</f>
        <v>0.1169637878016392</v>
      </c>
      <c r="AA10">
        <f>$K$6*K39</f>
        <v>9.2911800000000003E-2</v>
      </c>
      <c r="AB10">
        <f>$L$6*L39</f>
        <v>0.15319214622001529</v>
      </c>
      <c r="AC10">
        <f>$M$6*M39</f>
        <v>2.9728580000000001E-2</v>
      </c>
    </row>
    <row r="11" spans="1:29" x14ac:dyDescent="0.25">
      <c r="A11">
        <v>0.34483271568435847</v>
      </c>
      <c r="D11">
        <v>5.7200002791316477E-2</v>
      </c>
      <c r="E11">
        <v>1.3226921763170786E-2</v>
      </c>
      <c r="F11">
        <v>4.5225190505973741E-2</v>
      </c>
      <c r="G11">
        <v>0.34483271568435847</v>
      </c>
      <c r="H11">
        <v>1.4845269387173354E-2</v>
      </c>
      <c r="I11">
        <v>-2.1274581414461577E-2</v>
      </c>
      <c r="J11">
        <v>7.4981166131530084E-3</v>
      </c>
      <c r="K11">
        <v>1.7825935941020915E-2</v>
      </c>
      <c r="L11">
        <v>4.1229498550757998E-2</v>
      </c>
      <c r="M11">
        <v>1.1577887443652976E-2</v>
      </c>
      <c r="T11">
        <f t="shared" ref="T11:T74" si="0">$D$6*D40</f>
        <v>3.5246550000000001E-2</v>
      </c>
      <c r="U11">
        <f t="shared" ref="U11:U74" si="1">$E$6*E40</f>
        <v>4.6788035000000002E-3</v>
      </c>
      <c r="V11">
        <f t="shared" ref="V11:V74" si="2">$F$6*F40</f>
        <v>0.10711805000000002</v>
      </c>
      <c r="W11">
        <f t="shared" ref="W11:W74" si="3">$G$6*G40</f>
        <v>6.2046450000000003E-2</v>
      </c>
      <c r="X11">
        <f t="shared" ref="X11:X74" si="4">$H$6*H40</f>
        <v>7.1670300000000013E-3</v>
      </c>
      <c r="Y11">
        <f t="shared" ref="Y11:Y74" si="5">$I$6*I40</f>
        <v>0.11026705000000002</v>
      </c>
      <c r="Z11">
        <f t="shared" ref="Z11:Z74" si="6">$J$6*J40</f>
        <v>0.12483213063289025</v>
      </c>
      <c r="AA11">
        <f t="shared" ref="AA11:AA74" si="7">$K$6*K40</f>
        <v>9.2911800000000003E-2</v>
      </c>
      <c r="AB11">
        <f t="shared" ref="AB11:AB74" si="8">$L$6*L40</f>
        <v>0.14925819949971056</v>
      </c>
      <c r="AC11">
        <f t="shared" ref="AC11:AC74" si="9">$M$6*M40</f>
        <v>2.9728580000000001E-2</v>
      </c>
    </row>
    <row r="12" spans="1:29" x14ac:dyDescent="0.25">
      <c r="A12">
        <v>0.13668501650688497</v>
      </c>
      <c r="D12">
        <v>3.3176215931352601E-2</v>
      </c>
      <c r="E12">
        <v>3.7875003287782594E-2</v>
      </c>
      <c r="F12">
        <v>4.8775313030455743E-2</v>
      </c>
      <c r="G12">
        <v>1.4845269387173354E-2</v>
      </c>
      <c r="H12">
        <v>0.13668501650688497</v>
      </c>
      <c r="I12">
        <v>9.6703020304416742E-2</v>
      </c>
      <c r="J12">
        <v>4.16556944266279E-2</v>
      </c>
      <c r="K12">
        <v>2.8058309059683512E-2</v>
      </c>
      <c r="L12">
        <v>3.2781514959983583E-2</v>
      </c>
      <c r="M12">
        <v>3.5788071819516265E-2</v>
      </c>
      <c r="T12">
        <f t="shared" si="0"/>
        <v>3.5246550000000001E-2</v>
      </c>
      <c r="U12">
        <f t="shared" si="1"/>
        <v>4.6788035000000002E-3</v>
      </c>
      <c r="V12">
        <f t="shared" si="2"/>
        <v>0.10711805000000002</v>
      </c>
      <c r="W12">
        <f t="shared" si="3"/>
        <v>6.2046450000000003E-2</v>
      </c>
      <c r="X12">
        <f t="shared" si="4"/>
        <v>7.1670300000000013E-3</v>
      </c>
      <c r="Y12">
        <f t="shared" si="5"/>
        <v>0.11026705000000002</v>
      </c>
      <c r="Z12">
        <f t="shared" si="6"/>
        <v>0.13270676789362301</v>
      </c>
      <c r="AA12">
        <f t="shared" si="7"/>
        <v>9.2911800000000003E-2</v>
      </c>
      <c r="AB12">
        <f t="shared" si="8"/>
        <v>0.14532110574441429</v>
      </c>
      <c r="AC12">
        <f t="shared" si="9"/>
        <v>2.9728580000000001E-2</v>
      </c>
    </row>
    <row r="13" spans="1:29" x14ac:dyDescent="0.25">
      <c r="A13">
        <v>0.32391281388024729</v>
      </c>
      <c r="D13">
        <v>1.8814076587253859E-2</v>
      </c>
      <c r="E13">
        <v>5.3350834760236471E-2</v>
      </c>
      <c r="F13">
        <v>9.918670473060115E-2</v>
      </c>
      <c r="G13">
        <v>-2.1274581414461577E-2</v>
      </c>
      <c r="H13">
        <v>9.6703020304416742E-2</v>
      </c>
      <c r="I13">
        <v>0.32391281388024729</v>
      </c>
      <c r="J13">
        <v>5.5877322703363715E-2</v>
      </c>
      <c r="K13">
        <v>8.5453384961889645E-2</v>
      </c>
      <c r="L13">
        <v>3.5226920179082702E-2</v>
      </c>
      <c r="M13">
        <v>4.1858662104313091E-2</v>
      </c>
      <c r="T13">
        <f t="shared" si="0"/>
        <v>3.5246550000000001E-2</v>
      </c>
      <c r="U13">
        <f t="shared" si="1"/>
        <v>4.6788035000000002E-3</v>
      </c>
      <c r="V13">
        <f t="shared" si="2"/>
        <v>0.10711805000000002</v>
      </c>
      <c r="W13">
        <f t="shared" si="3"/>
        <v>6.2046450000000003E-2</v>
      </c>
      <c r="X13">
        <f t="shared" si="4"/>
        <v>7.1670300000000013E-3</v>
      </c>
      <c r="Y13">
        <f t="shared" si="5"/>
        <v>0.11026705000000002</v>
      </c>
      <c r="Z13">
        <f t="shared" si="6"/>
        <v>0.14057825793957388</v>
      </c>
      <c r="AA13">
        <f t="shared" si="7"/>
        <v>9.2911800000000003E-2</v>
      </c>
      <c r="AB13">
        <f t="shared" si="8"/>
        <v>0.14138558550663433</v>
      </c>
      <c r="AC13">
        <f t="shared" si="9"/>
        <v>2.9728580000000001E-2</v>
      </c>
    </row>
    <row r="14" spans="1:29" x14ac:dyDescent="0.25">
      <c r="A14">
        <v>4.4121215018379657E-2</v>
      </c>
      <c r="D14">
        <v>1.6883673375127289E-2</v>
      </c>
      <c r="E14">
        <v>2.2050415219522248E-2</v>
      </c>
      <c r="F14">
        <v>3.1420964643813658E-2</v>
      </c>
      <c r="G14">
        <v>7.4981166131530084E-3</v>
      </c>
      <c r="H14">
        <v>4.16556944266279E-2</v>
      </c>
      <c r="I14">
        <v>5.5877322703363715E-2</v>
      </c>
      <c r="J14">
        <v>4.4121215018379657E-2</v>
      </c>
      <c r="K14">
        <v>1.9042647322631265E-2</v>
      </c>
      <c r="L14">
        <v>7.7003952984826055E-3</v>
      </c>
      <c r="M14">
        <v>1.2333355769413981E-2</v>
      </c>
      <c r="T14">
        <f t="shared" si="0"/>
        <v>3.5246550000000001E-2</v>
      </c>
      <c r="U14">
        <f t="shared" si="1"/>
        <v>4.6788035000000002E-3</v>
      </c>
      <c r="V14">
        <f t="shared" si="2"/>
        <v>0.10711805000000002</v>
      </c>
      <c r="W14">
        <f t="shared" si="3"/>
        <v>6.2046450000000003E-2</v>
      </c>
      <c r="X14">
        <f t="shared" si="4"/>
        <v>7.1670300000000013E-3</v>
      </c>
      <c r="Y14">
        <f t="shared" si="5"/>
        <v>0.11026705000000002</v>
      </c>
      <c r="Z14">
        <f t="shared" si="6"/>
        <v>0.14844974798552482</v>
      </c>
      <c r="AA14">
        <f t="shared" si="7"/>
        <v>9.2911800000000003E-2</v>
      </c>
      <c r="AB14">
        <f t="shared" si="8"/>
        <v>0.13745006526885431</v>
      </c>
      <c r="AC14">
        <f t="shared" si="9"/>
        <v>2.9728580000000001E-2</v>
      </c>
    </row>
    <row r="15" spans="1:29" x14ac:dyDescent="0.25">
      <c r="A15">
        <v>0.28794996958082719</v>
      </c>
      <c r="D15">
        <v>3.8813586865421787E-2</v>
      </c>
      <c r="E15">
        <v>4.8744954845307553E-2</v>
      </c>
      <c r="F15">
        <v>6.6241604670922424E-2</v>
      </c>
      <c r="G15">
        <v>1.7825935941020915E-2</v>
      </c>
      <c r="H15">
        <v>2.8058309059683512E-2</v>
      </c>
      <c r="I15">
        <v>8.5453384961889645E-2</v>
      </c>
      <c r="J15">
        <v>1.9042647322631265E-2</v>
      </c>
      <c r="K15">
        <v>0.28794996958082719</v>
      </c>
      <c r="L15">
        <v>7.2788485012812404E-2</v>
      </c>
      <c r="M15">
        <v>4.2613780463657207E-2</v>
      </c>
      <c r="T15">
        <f t="shared" si="0"/>
        <v>3.5246550000000001E-2</v>
      </c>
      <c r="U15">
        <f t="shared" si="1"/>
        <v>4.6788035000000002E-3</v>
      </c>
      <c r="V15">
        <f t="shared" si="2"/>
        <v>0.10711805000000002</v>
      </c>
      <c r="W15">
        <f t="shared" si="3"/>
        <v>6.2046450000000003E-2</v>
      </c>
      <c r="X15">
        <f t="shared" si="4"/>
        <v>7.1670300000000013E-3</v>
      </c>
      <c r="Y15">
        <f t="shared" si="5"/>
        <v>0.11026705000000002</v>
      </c>
      <c r="Z15">
        <f t="shared" si="6"/>
        <v>0.15632438662745313</v>
      </c>
      <c r="AA15">
        <f t="shared" si="7"/>
        <v>9.2911800000000003E-2</v>
      </c>
      <c r="AB15">
        <f t="shared" si="8"/>
        <v>0.13351297082299973</v>
      </c>
      <c r="AC15">
        <f t="shared" si="9"/>
        <v>2.9728580000000001E-2</v>
      </c>
    </row>
    <row r="16" spans="1:29" x14ac:dyDescent="0.25">
      <c r="A16">
        <v>0.22210477152502056</v>
      </c>
      <c r="D16">
        <v>3.4790642117969922E-2</v>
      </c>
      <c r="E16">
        <v>2.3874234716662675E-2</v>
      </c>
      <c r="F16">
        <v>0.16663890391772906</v>
      </c>
      <c r="G16">
        <v>4.1229498550757998E-2</v>
      </c>
      <c r="H16">
        <v>3.2781514959983583E-2</v>
      </c>
      <c r="I16">
        <v>3.5226920179082702E-2</v>
      </c>
      <c r="J16">
        <v>7.7003952984826055E-3</v>
      </c>
      <c r="K16">
        <v>7.2788485012812404E-2</v>
      </c>
      <c r="L16">
        <v>0.22210477152502056</v>
      </c>
      <c r="M16">
        <v>3.5309833048596702E-2</v>
      </c>
      <c r="T16">
        <f t="shared" si="0"/>
        <v>3.5246550000000001E-2</v>
      </c>
      <c r="U16">
        <f t="shared" si="1"/>
        <v>4.6788035000000002E-3</v>
      </c>
      <c r="V16">
        <f t="shared" si="2"/>
        <v>0.10711805000000002</v>
      </c>
      <c r="W16">
        <f t="shared" si="3"/>
        <v>6.2046450000000003E-2</v>
      </c>
      <c r="X16">
        <f t="shared" si="4"/>
        <v>7.1670300000000013E-3</v>
      </c>
      <c r="Y16">
        <f t="shared" si="5"/>
        <v>0.11026705000000002</v>
      </c>
      <c r="Z16">
        <f t="shared" si="6"/>
        <v>0.16419587667340407</v>
      </c>
      <c r="AA16">
        <f t="shared" si="7"/>
        <v>9.2911800000000003E-2</v>
      </c>
      <c r="AB16">
        <f t="shared" si="8"/>
        <v>0.12957745058521974</v>
      </c>
      <c r="AC16">
        <f t="shared" si="9"/>
        <v>2.9728580000000001E-2</v>
      </c>
    </row>
    <row r="17" spans="1:29" x14ac:dyDescent="0.25">
      <c r="A17">
        <v>5.0182671040097104E-2</v>
      </c>
      <c r="D17">
        <v>2.6640684249837808E-2</v>
      </c>
      <c r="E17">
        <v>2.1482479823673819E-2</v>
      </c>
      <c r="F17">
        <v>5.3651852836981428E-2</v>
      </c>
      <c r="G17">
        <v>1.1577887443652976E-2</v>
      </c>
      <c r="H17">
        <v>3.5788071819516265E-2</v>
      </c>
      <c r="I17">
        <v>4.1858662104313091E-2</v>
      </c>
      <c r="J17">
        <v>1.2333355769413981E-2</v>
      </c>
      <c r="K17">
        <v>4.2613780463657207E-2</v>
      </c>
      <c r="L17">
        <v>3.5309833048596702E-2</v>
      </c>
      <c r="M17">
        <v>5.0182671040097104E-2</v>
      </c>
      <c r="T17">
        <f t="shared" si="0"/>
        <v>3.5246550000000001E-2</v>
      </c>
      <c r="U17">
        <f t="shared" si="1"/>
        <v>4.6788035000000002E-3</v>
      </c>
      <c r="V17">
        <f t="shared" si="2"/>
        <v>0.10711805000000002</v>
      </c>
      <c r="W17">
        <f t="shared" si="3"/>
        <v>6.2046450000000003E-2</v>
      </c>
      <c r="X17">
        <f t="shared" si="4"/>
        <v>7.1670300000000013E-3</v>
      </c>
      <c r="Y17">
        <f t="shared" si="5"/>
        <v>0.11026705000000002</v>
      </c>
      <c r="Z17">
        <f t="shared" si="6"/>
        <v>0.17206736671935502</v>
      </c>
      <c r="AA17">
        <f t="shared" si="7"/>
        <v>9.2911800000000003E-2</v>
      </c>
      <c r="AB17">
        <f t="shared" si="8"/>
        <v>0.12564193034743973</v>
      </c>
      <c r="AC17">
        <f t="shared" si="9"/>
        <v>2.9728580000000001E-2</v>
      </c>
    </row>
    <row r="18" spans="1:29" x14ac:dyDescent="0.25">
      <c r="T18">
        <f t="shared" si="0"/>
        <v>3.5246550000000001E-2</v>
      </c>
      <c r="U18">
        <f t="shared" si="1"/>
        <v>4.6788035000000002E-3</v>
      </c>
      <c r="V18">
        <f t="shared" si="2"/>
        <v>0.10711805000000002</v>
      </c>
      <c r="W18">
        <f t="shared" si="3"/>
        <v>6.2046450000000003E-2</v>
      </c>
      <c r="X18">
        <f t="shared" si="4"/>
        <v>7.1670300000000013E-3</v>
      </c>
      <c r="Y18">
        <f t="shared" si="5"/>
        <v>0.11026705000000002</v>
      </c>
      <c r="Z18">
        <f t="shared" si="6"/>
        <v>0.17993570816932852</v>
      </c>
      <c r="AA18">
        <f t="shared" si="7"/>
        <v>9.2911800000000003E-2</v>
      </c>
      <c r="AB18">
        <f t="shared" si="8"/>
        <v>0.12170798431773437</v>
      </c>
      <c r="AC18">
        <f t="shared" si="9"/>
        <v>2.9728580000000001E-2</v>
      </c>
    </row>
    <row r="19" spans="1:29" x14ac:dyDescent="0.25">
      <c r="B19" t="s">
        <v>46</v>
      </c>
      <c r="D19" s="3">
        <f>D4*D5</f>
        <v>9.7354095394836925E-3</v>
      </c>
      <c r="E19" s="3">
        <f t="shared" ref="E19:M19" si="10">E4*E5</f>
        <v>2.9087240324246464E-3</v>
      </c>
      <c r="F19" s="3">
        <f t="shared" si="10"/>
        <v>1.1552449506272641E-2</v>
      </c>
      <c r="G19" s="3">
        <f t="shared" si="10"/>
        <v>0.15299745809859394</v>
      </c>
      <c r="H19" s="3">
        <f t="shared" si="10"/>
        <v>4.0940352658017549E-3</v>
      </c>
      <c r="I19" s="3">
        <f t="shared" si="10"/>
        <v>1.1071616533602656E-3</v>
      </c>
      <c r="J19" s="3">
        <f t="shared" si="10"/>
        <v>3.4799420918615095E-3</v>
      </c>
      <c r="K19" s="3">
        <f t="shared" si="10"/>
        <v>1.0087653175469301E-2</v>
      </c>
      <c r="L19" s="3">
        <f t="shared" si="10"/>
        <v>-7.7251997535976655E-3</v>
      </c>
      <c r="M19" s="3">
        <f t="shared" si="10"/>
        <v>4.6601856951994022E-3</v>
      </c>
      <c r="T19">
        <f t="shared" si="0"/>
        <v>3.5246550000000001E-2</v>
      </c>
      <c r="U19">
        <f t="shared" si="1"/>
        <v>4.6788035000000002E-3</v>
      </c>
      <c r="V19">
        <f t="shared" si="2"/>
        <v>0.10711805000000002</v>
      </c>
      <c r="W19">
        <f t="shared" si="3"/>
        <v>6.2046450000000003E-2</v>
      </c>
      <c r="X19">
        <f t="shared" si="4"/>
        <v>7.1670300000000013E-3</v>
      </c>
      <c r="Y19">
        <f t="shared" si="5"/>
        <v>0.11026705000000002</v>
      </c>
      <c r="Z19">
        <f t="shared" si="6"/>
        <v>0.18781034681125683</v>
      </c>
      <c r="AA19">
        <f t="shared" si="7"/>
        <v>9.2911800000000003E-2</v>
      </c>
      <c r="AB19">
        <f t="shared" si="8"/>
        <v>0.11777088987187978</v>
      </c>
      <c r="AC19">
        <f t="shared" si="9"/>
        <v>2.9728580000000001E-2</v>
      </c>
    </row>
    <row r="20" spans="1:29" x14ac:dyDescent="0.25">
      <c r="T20">
        <f t="shared" si="0"/>
        <v>3.5246550000000001E-2</v>
      </c>
      <c r="U20">
        <f t="shared" si="1"/>
        <v>4.6788035000000002E-3</v>
      </c>
      <c r="V20">
        <f t="shared" si="2"/>
        <v>0.10711805000000002</v>
      </c>
      <c r="W20">
        <f t="shared" si="3"/>
        <v>6.2046450000000003E-2</v>
      </c>
      <c r="X20">
        <f t="shared" si="4"/>
        <v>7.1670300000000013E-3</v>
      </c>
      <c r="Y20">
        <f t="shared" si="5"/>
        <v>0.11026705000000002</v>
      </c>
      <c r="Z20">
        <f t="shared" si="6"/>
        <v>0.19567868826123033</v>
      </c>
      <c r="AA20">
        <f t="shared" si="7"/>
        <v>9.2911800000000003E-2</v>
      </c>
      <c r="AB20">
        <f t="shared" si="8"/>
        <v>0.11383694384217438</v>
      </c>
      <c r="AC20">
        <f t="shared" si="9"/>
        <v>2.9728580000000001E-2</v>
      </c>
    </row>
    <row r="21" spans="1:29" x14ac:dyDescent="0.25">
      <c r="B21" t="s">
        <v>47</v>
      </c>
      <c r="D21" s="3">
        <f>D4*SUMPRODUCT($D$4:$M$4,$D8:$M8)</f>
        <v>2.5706319034454021E-3</v>
      </c>
      <c r="E21" s="3">
        <f>E4*SUMPRODUCT($D$4:$M$4,$D9:$M9)</f>
        <v>1.2496446030612713E-3</v>
      </c>
      <c r="F21" s="3">
        <f>F4*SUMPRODUCT($D$4:$M$4,$D10:$M10)</f>
        <v>8.1307847288676245E-3</v>
      </c>
      <c r="G21" s="3">
        <f>G4*SUMPRODUCT($D$4:$M$4,$D11:$M11)</f>
        <v>0.10946413813801666</v>
      </c>
      <c r="H21" s="3">
        <f>H4*SUMPRODUCT($D$4:$M$4,$D12:$M12)</f>
        <v>1.6369903064640272E-3</v>
      </c>
      <c r="I21" s="3">
        <f>I4*SUMPRODUCT($D$4:$M$4,$D13:$M13)</f>
        <v>1.4409083616308189E-3</v>
      </c>
      <c r="J21" s="3">
        <f>J4*SUMPRODUCT($D$4:$M$4,$D14:$M14)</f>
        <v>8.3391241630511356E-4</v>
      </c>
      <c r="K21" s="3">
        <f>K4*SUMPRODUCT($D$4:$M$4,$D15:$M15)</f>
        <v>2.2144800453359581E-3</v>
      </c>
      <c r="L21" s="3">
        <f>L4*SUMPRODUCT($D$4:$M$4,$D16:$M16)</f>
        <v>2.7118504620866953E-3</v>
      </c>
      <c r="M21" s="3">
        <f>M4*SUMPRODUCT($D$4:$M$4,$D17:$M17)</f>
        <v>1.1180453825906753E-3</v>
      </c>
      <c r="T21">
        <f t="shared" si="0"/>
        <v>3.5246550000000001E-2</v>
      </c>
      <c r="U21">
        <f t="shared" si="1"/>
        <v>4.6788035000000002E-3</v>
      </c>
      <c r="V21">
        <f t="shared" si="2"/>
        <v>0.10711805000000002</v>
      </c>
      <c r="W21">
        <f t="shared" si="3"/>
        <v>6.2046450000000003E-2</v>
      </c>
      <c r="X21">
        <f t="shared" si="4"/>
        <v>7.1670300000000013E-3</v>
      </c>
      <c r="Y21">
        <f t="shared" si="5"/>
        <v>0.11026705000000002</v>
      </c>
      <c r="Z21">
        <f t="shared" si="6"/>
        <v>0.20355332690315864</v>
      </c>
      <c r="AA21">
        <f t="shared" si="7"/>
        <v>9.2911800000000003E-2</v>
      </c>
      <c r="AB21">
        <f t="shared" si="8"/>
        <v>0.10989984939631979</v>
      </c>
      <c r="AC21">
        <f t="shared" si="9"/>
        <v>2.9728580000000001E-2</v>
      </c>
    </row>
    <row r="22" spans="1:29" x14ac:dyDescent="0.25">
      <c r="T22">
        <f t="shared" si="0"/>
        <v>3.5246550000000001E-2</v>
      </c>
      <c r="U22">
        <f t="shared" si="1"/>
        <v>4.6788035000000002E-3</v>
      </c>
      <c r="V22">
        <f t="shared" si="2"/>
        <v>0.10711805000000002</v>
      </c>
      <c r="W22">
        <f t="shared" si="3"/>
        <v>6.2046450000000003E-2</v>
      </c>
      <c r="X22">
        <f t="shared" si="4"/>
        <v>7.1670300000000013E-3</v>
      </c>
      <c r="Y22">
        <f t="shared" si="5"/>
        <v>0.11026705000000002</v>
      </c>
      <c r="Z22">
        <f t="shared" si="6"/>
        <v>0.20355332690315864</v>
      </c>
      <c r="AA22">
        <f t="shared" si="7"/>
        <v>9.2911800000000003E-2</v>
      </c>
      <c r="AB22">
        <f t="shared" si="8"/>
        <v>0.10989984939631979</v>
      </c>
      <c r="AC22">
        <f t="shared" si="9"/>
        <v>2.9728580000000001E-2</v>
      </c>
    </row>
    <row r="23" spans="1:29" x14ac:dyDescent="0.25">
      <c r="T23">
        <f t="shared" si="0"/>
        <v>3.5246550000000001E-2</v>
      </c>
      <c r="U23">
        <f t="shared" si="1"/>
        <v>4.6788035000000002E-3</v>
      </c>
      <c r="V23">
        <f t="shared" si="2"/>
        <v>0.10711805000000002</v>
      </c>
      <c r="W23">
        <f t="shared" si="3"/>
        <v>6.2046450000000003E-2</v>
      </c>
      <c r="X23">
        <f t="shared" si="4"/>
        <v>7.1670300000000013E-3</v>
      </c>
      <c r="Y23">
        <f t="shared" si="5"/>
        <v>0.11026705000000002</v>
      </c>
      <c r="Z23">
        <f t="shared" si="6"/>
        <v>0.21929315839908314</v>
      </c>
      <c r="AA23">
        <f t="shared" si="7"/>
        <v>9.2911800000000003E-2</v>
      </c>
      <c r="AB23">
        <f t="shared" si="8"/>
        <v>0.10203038312883439</v>
      </c>
      <c r="AC23">
        <f t="shared" si="9"/>
        <v>2.9728580000000001E-2</v>
      </c>
    </row>
    <row r="24" spans="1:29" x14ac:dyDescent="0.25">
      <c r="B24" t="s">
        <v>48</v>
      </c>
      <c r="T24">
        <f t="shared" si="0"/>
        <v>3.5246550000000001E-2</v>
      </c>
      <c r="U24">
        <f t="shared" si="1"/>
        <v>4.6788035000000002E-3</v>
      </c>
      <c r="V24">
        <f t="shared" si="2"/>
        <v>0.10711805000000002</v>
      </c>
      <c r="W24">
        <f t="shared" si="3"/>
        <v>6.2046450000000003E-2</v>
      </c>
      <c r="X24">
        <f t="shared" si="4"/>
        <v>7.1670300000000013E-3</v>
      </c>
      <c r="Y24">
        <f t="shared" si="5"/>
        <v>0.11026705000000002</v>
      </c>
      <c r="Z24">
        <f t="shared" si="6"/>
        <v>0.22716464844503401</v>
      </c>
      <c r="AA24">
        <f t="shared" si="7"/>
        <v>9.2911800000000003E-2</v>
      </c>
      <c r="AB24">
        <f t="shared" si="8"/>
        <v>9.8094862891054443E-2</v>
      </c>
      <c r="AC24">
        <f t="shared" si="9"/>
        <v>2.9728580000000001E-2</v>
      </c>
    </row>
    <row r="25" spans="1:29" x14ac:dyDescent="0.25">
      <c r="T25">
        <f t="shared" si="0"/>
        <v>3.5246550000000001E-2</v>
      </c>
      <c r="U25">
        <f t="shared" si="1"/>
        <v>4.9433028359532703E-3</v>
      </c>
      <c r="V25">
        <f t="shared" si="2"/>
        <v>0.10711805000000002</v>
      </c>
      <c r="W25">
        <f t="shared" si="3"/>
        <v>6.2046450000000003E-2</v>
      </c>
      <c r="X25">
        <f t="shared" si="4"/>
        <v>7.1670300000000013E-3</v>
      </c>
      <c r="Y25">
        <f t="shared" si="5"/>
        <v>0.11026705000000002</v>
      </c>
      <c r="Z25">
        <f t="shared" si="6"/>
        <v>0.23314335791664428</v>
      </c>
      <c r="AA25">
        <f t="shared" si="7"/>
        <v>9.2911800000000003E-2</v>
      </c>
      <c r="AB25">
        <f t="shared" si="8"/>
        <v>9.410850871474602E-2</v>
      </c>
      <c r="AC25">
        <f t="shared" si="9"/>
        <v>2.9728580000000001E-2</v>
      </c>
    </row>
    <row r="26" spans="1:29" x14ac:dyDescent="0.25">
      <c r="B26" t="s">
        <v>49</v>
      </c>
      <c r="D26" s="3">
        <f>SUM(D21:M21)</f>
        <v>0.13137138634780421</v>
      </c>
      <c r="T26">
        <f t="shared" si="0"/>
        <v>3.5246550000000001E-2</v>
      </c>
      <c r="U26">
        <f t="shared" si="1"/>
        <v>5.339092786949236E-3</v>
      </c>
      <c r="V26">
        <f t="shared" si="2"/>
        <v>0.10711805000000002</v>
      </c>
      <c r="W26">
        <f t="shared" si="3"/>
        <v>6.2046450000000003E-2</v>
      </c>
      <c r="X26">
        <f t="shared" si="4"/>
        <v>7.1670300000000013E-3</v>
      </c>
      <c r="Y26">
        <f t="shared" si="5"/>
        <v>0.11026705000000002</v>
      </c>
      <c r="Z26">
        <f t="shared" si="6"/>
        <v>0.23818254009692427</v>
      </c>
      <c r="AA26">
        <f t="shared" si="7"/>
        <v>9.2911800000000003E-2</v>
      </c>
      <c r="AB26">
        <f t="shared" si="8"/>
        <v>9.0096921924637155E-2</v>
      </c>
      <c r="AC26">
        <f t="shared" si="9"/>
        <v>2.9728580000000001E-2</v>
      </c>
    </row>
    <row r="27" spans="1:29" x14ac:dyDescent="0.25">
      <c r="B27" t="s">
        <v>50</v>
      </c>
      <c r="D27">
        <f>SQRT(D26)</f>
        <v>0.36245190901387758</v>
      </c>
      <c r="T27">
        <f t="shared" si="0"/>
        <v>3.5246550000000001E-2</v>
      </c>
      <c r="U27">
        <f t="shared" si="1"/>
        <v>5.7348835796817155E-3</v>
      </c>
      <c r="V27">
        <f t="shared" si="2"/>
        <v>0.10711805000000002</v>
      </c>
      <c r="W27">
        <f t="shared" si="3"/>
        <v>6.2046450000000003E-2</v>
      </c>
      <c r="X27">
        <f t="shared" si="4"/>
        <v>7.1670300000000013E-3</v>
      </c>
      <c r="Y27">
        <f t="shared" si="5"/>
        <v>0.11026705000000002</v>
      </c>
      <c r="Z27">
        <f t="shared" si="6"/>
        <v>0.2432217163672776</v>
      </c>
      <c r="AA27">
        <f t="shared" si="7"/>
        <v>9.2911800000000003E-2</v>
      </c>
      <c r="AB27">
        <f t="shared" si="8"/>
        <v>8.60853349159518E-2</v>
      </c>
      <c r="AC27">
        <f t="shared" si="9"/>
        <v>2.9728580000000001E-2</v>
      </c>
    </row>
    <row r="28" spans="1:29" x14ac:dyDescent="0.25">
      <c r="B28" t="s">
        <v>2</v>
      </c>
      <c r="D28" s="3">
        <f>SUM(D19:M19)</f>
        <v>0.19289781930486952</v>
      </c>
      <c r="F28" t="s">
        <v>119</v>
      </c>
      <c r="G28" s="3">
        <v>0.19500000000000001</v>
      </c>
      <c r="T28">
        <f t="shared" si="0"/>
        <v>3.5246550000000001E-2</v>
      </c>
      <c r="U28">
        <f t="shared" si="1"/>
        <v>6.1306739542904051E-3</v>
      </c>
      <c r="V28">
        <f t="shared" si="2"/>
        <v>0.10711805000000002</v>
      </c>
      <c r="W28">
        <f t="shared" si="3"/>
        <v>6.2046450000000003E-2</v>
      </c>
      <c r="X28">
        <f t="shared" si="4"/>
        <v>7.1670300000000013E-3</v>
      </c>
      <c r="Y28">
        <f t="shared" si="5"/>
        <v>0.11026705000000002</v>
      </c>
      <c r="Z28">
        <f t="shared" si="6"/>
        <v>0.24826089562751755</v>
      </c>
      <c r="AA28">
        <f t="shared" si="7"/>
        <v>9.2911800000000003E-2</v>
      </c>
      <c r="AB28">
        <f t="shared" si="8"/>
        <v>8.2073747988747281E-2</v>
      </c>
      <c r="AC28">
        <f t="shared" si="9"/>
        <v>2.9728580000000001E-2</v>
      </c>
    </row>
    <row r="29" spans="1:29" x14ac:dyDescent="0.25">
      <c r="T29">
        <f t="shared" si="0"/>
        <v>3.5246550000000001E-2</v>
      </c>
      <c r="U29">
        <f t="shared" si="1"/>
        <v>6.5264643304460204E-3</v>
      </c>
      <c r="V29">
        <f t="shared" si="2"/>
        <v>0.10711805000000002</v>
      </c>
      <c r="W29">
        <f t="shared" si="3"/>
        <v>6.2046450000000003E-2</v>
      </c>
      <c r="X29">
        <f t="shared" si="4"/>
        <v>7.1670300000000013E-3</v>
      </c>
      <c r="Y29">
        <f t="shared" si="5"/>
        <v>0.11026705000000002</v>
      </c>
      <c r="Z29">
        <f t="shared" si="6"/>
        <v>0.25330007490748047</v>
      </c>
      <c r="AA29">
        <f t="shared" si="7"/>
        <v>9.2911800000000003E-2</v>
      </c>
      <c r="AB29">
        <f t="shared" si="8"/>
        <v>7.8062161045849926E-2</v>
      </c>
      <c r="AC29">
        <f t="shared" si="9"/>
        <v>2.9728580000000001E-2</v>
      </c>
    </row>
    <row r="30" spans="1:29" x14ac:dyDescent="0.25">
      <c r="T30">
        <f t="shared" si="0"/>
        <v>3.5246550000000001E-2</v>
      </c>
      <c r="U30">
        <f t="shared" si="1"/>
        <v>6.9222547046608783E-3</v>
      </c>
      <c r="V30">
        <f t="shared" si="2"/>
        <v>0.10711805000000002</v>
      </c>
      <c r="W30">
        <f t="shared" si="3"/>
        <v>6.2046450000000003E-2</v>
      </c>
      <c r="X30">
        <f t="shared" si="4"/>
        <v>7.1670300000000013E-3</v>
      </c>
      <c r="Y30">
        <f t="shared" si="5"/>
        <v>0.11026705000000002</v>
      </c>
      <c r="Z30">
        <f t="shared" si="6"/>
        <v>0.25833925416270925</v>
      </c>
      <c r="AA30">
        <f t="shared" si="7"/>
        <v>9.2911800000000003E-2</v>
      </c>
      <c r="AB30">
        <f t="shared" si="8"/>
        <v>7.405057412263566E-2</v>
      </c>
      <c r="AC30">
        <f t="shared" si="9"/>
        <v>2.9728580000000001E-2</v>
      </c>
    </row>
    <row r="31" spans="1:29" x14ac:dyDescent="0.25">
      <c r="B31" t="s">
        <v>51</v>
      </c>
      <c r="T31">
        <f t="shared" si="0"/>
        <v>3.5246550000000001E-2</v>
      </c>
      <c r="U31">
        <f t="shared" si="1"/>
        <v>7.3180455778994406E-3</v>
      </c>
      <c r="V31">
        <f t="shared" si="2"/>
        <v>0.10711805000000002</v>
      </c>
      <c r="W31">
        <f t="shared" si="3"/>
        <v>6.2046450000000003E-2</v>
      </c>
      <c r="X31">
        <f t="shared" si="4"/>
        <v>7.1670300000000013E-3</v>
      </c>
      <c r="Y31">
        <f t="shared" si="5"/>
        <v>0.11026705000000002</v>
      </c>
      <c r="Z31">
        <f t="shared" si="6"/>
        <v>0.26337842984688042</v>
      </c>
      <c r="AA31">
        <f t="shared" si="7"/>
        <v>9.2911800000000003E-2</v>
      </c>
      <c r="AB31">
        <f t="shared" si="8"/>
        <v>7.0038987103514361E-2</v>
      </c>
      <c r="AC31">
        <f t="shared" si="9"/>
        <v>2.9728580000000001E-2</v>
      </c>
    </row>
    <row r="32" spans="1:29" x14ac:dyDescent="0.25">
      <c r="T32">
        <f t="shared" si="0"/>
        <v>3.5246550000000001E-2</v>
      </c>
      <c r="U32">
        <f t="shared" si="1"/>
        <v>7.7138354539161283E-3</v>
      </c>
      <c r="V32">
        <f t="shared" si="2"/>
        <v>0.10711805000000002</v>
      </c>
      <c r="W32">
        <f t="shared" si="3"/>
        <v>6.2046450000000003E-2</v>
      </c>
      <c r="X32">
        <f t="shared" si="4"/>
        <v>7.1670300000000013E-3</v>
      </c>
      <c r="Y32">
        <f t="shared" si="5"/>
        <v>0.11026705000000002</v>
      </c>
      <c r="Z32">
        <f t="shared" si="6"/>
        <v>0.26841761268362346</v>
      </c>
      <c r="AA32">
        <f t="shared" si="7"/>
        <v>9.2911800000000003E-2</v>
      </c>
      <c r="AB32">
        <f t="shared" si="8"/>
        <v>6.6027400267866729E-2</v>
      </c>
      <c r="AC32">
        <f t="shared" si="9"/>
        <v>2.9728580000000001E-2</v>
      </c>
    </row>
    <row r="33" spans="1:29" x14ac:dyDescent="0.25">
      <c r="B33" t="s">
        <v>175</v>
      </c>
      <c r="C33" t="s">
        <v>2</v>
      </c>
      <c r="D33">
        <v>1</v>
      </c>
      <c r="E33">
        <v>2</v>
      </c>
      <c r="F33">
        <v>3</v>
      </c>
      <c r="G33">
        <v>4</v>
      </c>
      <c r="H33">
        <v>5</v>
      </c>
      <c r="I33">
        <v>6</v>
      </c>
      <c r="J33">
        <v>7</v>
      </c>
      <c r="K33">
        <v>8</v>
      </c>
      <c r="L33">
        <v>9</v>
      </c>
      <c r="M33">
        <v>10</v>
      </c>
      <c r="T33">
        <f t="shared" si="0"/>
        <v>3.5246550000000001E-2</v>
      </c>
      <c r="U33">
        <f t="shared" si="1"/>
        <v>8.1096261365929002E-3</v>
      </c>
      <c r="V33">
        <f t="shared" si="2"/>
        <v>0.10711805000000002</v>
      </c>
      <c r="W33">
        <f t="shared" si="3"/>
        <v>6.2046450000000003E-2</v>
      </c>
      <c r="X33">
        <f t="shared" si="4"/>
        <v>7.1670300000000013E-3</v>
      </c>
      <c r="Y33">
        <f t="shared" si="5"/>
        <v>0.11026705000000002</v>
      </c>
      <c r="Z33">
        <f t="shared" si="6"/>
        <v>0.27345679183447713</v>
      </c>
      <c r="AA33">
        <f t="shared" si="7"/>
        <v>9.2911800000000003E-2</v>
      </c>
      <c r="AB33">
        <f t="shared" si="8"/>
        <v>6.2015812233926632E-2</v>
      </c>
      <c r="AC33">
        <f t="shared" si="9"/>
        <v>2.9728580000000001E-2</v>
      </c>
    </row>
    <row r="34" spans="1:29" x14ac:dyDescent="0.25">
      <c r="B34">
        <f>D27</f>
        <v>0.36245190901387758</v>
      </c>
      <c r="C34" s="3">
        <f>D28</f>
        <v>0.19289781930486952</v>
      </c>
      <c r="D34" s="3">
        <f>D4</f>
        <v>0.05</v>
      </c>
      <c r="E34" s="3">
        <f t="shared" ref="E34:M34" si="11">E4</f>
        <v>0.05</v>
      </c>
      <c r="F34" s="3">
        <f t="shared" si="11"/>
        <v>0.05</v>
      </c>
      <c r="G34" s="3">
        <f t="shared" si="11"/>
        <v>0.54999999999999971</v>
      </c>
      <c r="H34" s="3">
        <f t="shared" si="11"/>
        <v>0.05</v>
      </c>
      <c r="I34" s="3">
        <f t="shared" si="11"/>
        <v>0.05</v>
      </c>
      <c r="J34" s="3">
        <f t="shared" si="11"/>
        <v>0.05</v>
      </c>
      <c r="K34" s="3">
        <f t="shared" si="11"/>
        <v>0.05</v>
      </c>
      <c r="L34" s="3">
        <f t="shared" si="11"/>
        <v>0.05</v>
      </c>
      <c r="M34" s="3">
        <f t="shared" si="11"/>
        <v>0.05</v>
      </c>
      <c r="T34">
        <f t="shared" si="0"/>
        <v>3.5246550000000001E-2</v>
      </c>
      <c r="U34">
        <f t="shared" si="1"/>
        <v>8.0619050411359552E-3</v>
      </c>
      <c r="V34">
        <f t="shared" si="2"/>
        <v>0.10711805000000002</v>
      </c>
      <c r="W34">
        <f t="shared" si="3"/>
        <v>6.2046450000000003E-2</v>
      </c>
      <c r="X34">
        <f t="shared" si="4"/>
        <v>7.1670300000000013E-3</v>
      </c>
      <c r="Y34">
        <f t="shared" si="5"/>
        <v>0.11026705000000002</v>
      </c>
      <c r="Z34">
        <f t="shared" si="6"/>
        <v>0.27362966813570488</v>
      </c>
      <c r="AA34">
        <f t="shared" si="7"/>
        <v>9.2911800000000003E-2</v>
      </c>
      <c r="AB34">
        <f t="shared" si="8"/>
        <v>5.8472526780501632E-2</v>
      </c>
      <c r="AC34">
        <f t="shared" si="9"/>
        <v>3.5857861453959396E-2</v>
      </c>
    </row>
    <row r="35" spans="1:29" x14ac:dyDescent="0.25">
      <c r="T35">
        <f t="shared" si="0"/>
        <v>3.5246550000000001E-2</v>
      </c>
      <c r="U35">
        <f t="shared" si="1"/>
        <v>7.9547710135400677E-3</v>
      </c>
      <c r="V35">
        <f t="shared" si="2"/>
        <v>0.10711805000000002</v>
      </c>
      <c r="W35">
        <f t="shared" si="3"/>
        <v>6.2046450000000003E-2</v>
      </c>
      <c r="X35">
        <f t="shared" si="4"/>
        <v>7.1670300000000013E-3</v>
      </c>
      <c r="Y35">
        <f t="shared" si="5"/>
        <v>0.11026705000000002</v>
      </c>
      <c r="Z35">
        <f t="shared" si="6"/>
        <v>0.27315201707364362</v>
      </c>
      <c r="AA35">
        <f t="shared" si="7"/>
        <v>9.2911800000000003E-2</v>
      </c>
      <c r="AB35">
        <f t="shared" si="8"/>
        <v>5.4991908868506918E-2</v>
      </c>
      <c r="AC35">
        <f t="shared" si="9"/>
        <v>4.2807185596878461E-2</v>
      </c>
    </row>
    <row r="36" spans="1:29" x14ac:dyDescent="0.25">
      <c r="T36">
        <f t="shared" si="0"/>
        <v>3.5246550000000001E-2</v>
      </c>
      <c r="U36">
        <f t="shared" si="1"/>
        <v>7.8476825502916889E-3</v>
      </c>
      <c r="V36">
        <f t="shared" si="2"/>
        <v>0.10711805000000002</v>
      </c>
      <c r="W36">
        <f t="shared" si="3"/>
        <v>6.2046450000000003E-2</v>
      </c>
      <c r="X36">
        <f t="shared" si="4"/>
        <v>7.1670300000000013E-3</v>
      </c>
      <c r="Y36">
        <f t="shared" si="5"/>
        <v>0.11026705000000002</v>
      </c>
      <c r="Z36">
        <f t="shared" si="6"/>
        <v>0.27267419248330216</v>
      </c>
      <c r="AA36">
        <f t="shared" si="7"/>
        <v>9.2911800000000003E-2</v>
      </c>
      <c r="AB36">
        <f t="shared" si="8"/>
        <v>5.1511275002309037E-2</v>
      </c>
      <c r="AC36">
        <f t="shared" si="9"/>
        <v>4.9756393338993024E-2</v>
      </c>
    </row>
    <row r="37" spans="1:29" x14ac:dyDescent="0.25">
      <c r="T37">
        <f t="shared" si="0"/>
        <v>3.5246550000000001E-2</v>
      </c>
      <c r="U37">
        <f t="shared" si="1"/>
        <v>7.7405946022075112E-3</v>
      </c>
      <c r="V37">
        <f t="shared" si="2"/>
        <v>0.10711805000000002</v>
      </c>
      <c r="W37">
        <f t="shared" si="3"/>
        <v>6.2046450000000003E-2</v>
      </c>
      <c r="X37">
        <f t="shared" si="4"/>
        <v>7.1670300000000013E-3</v>
      </c>
      <c r="Y37">
        <f t="shared" si="5"/>
        <v>0.11026705000000002</v>
      </c>
      <c r="Z37">
        <f t="shared" si="6"/>
        <v>0.27219639029291964</v>
      </c>
      <c r="AA37">
        <f t="shared" si="7"/>
        <v>9.2911800000000003E-2</v>
      </c>
      <c r="AB37">
        <f t="shared" si="8"/>
        <v>4.8030639766863573E-2</v>
      </c>
      <c r="AC37">
        <f t="shared" si="9"/>
        <v>5.6705581240493512E-2</v>
      </c>
    </row>
    <row r="38" spans="1:29" ht="15.75" x14ac:dyDescent="0.25">
      <c r="B38" t="s">
        <v>175</v>
      </c>
      <c r="D38" s="24" t="s">
        <v>0</v>
      </c>
      <c r="E38" s="24" t="s">
        <v>3</v>
      </c>
      <c r="F38" s="24" t="s">
        <v>4</v>
      </c>
      <c r="G38" s="24" t="s">
        <v>5</v>
      </c>
      <c r="H38" s="24" t="s">
        <v>6</v>
      </c>
      <c r="I38" s="24" t="s">
        <v>7</v>
      </c>
      <c r="J38" s="24" t="s">
        <v>8</v>
      </c>
      <c r="K38" s="24" t="s">
        <v>9</v>
      </c>
      <c r="L38" s="24" t="s">
        <v>10</v>
      </c>
      <c r="M38" s="24" t="s">
        <v>11</v>
      </c>
      <c r="O38" s="24" t="s">
        <v>940</v>
      </c>
      <c r="P38" s="24" t="s">
        <v>941</v>
      </c>
      <c r="Q38" s="24" t="s">
        <v>937</v>
      </c>
      <c r="T38">
        <f t="shared" si="0"/>
        <v>3.5246550000000001E-2</v>
      </c>
      <c r="U38">
        <f t="shared" si="1"/>
        <v>7.526417969476458E-3</v>
      </c>
      <c r="V38">
        <f t="shared" si="2"/>
        <v>0.10711805000000002</v>
      </c>
      <c r="W38">
        <f t="shared" si="3"/>
        <v>6.2046450000000003E-2</v>
      </c>
      <c r="X38">
        <f t="shared" si="4"/>
        <v>7.1670300000000013E-3</v>
      </c>
      <c r="Y38">
        <f t="shared" si="5"/>
        <v>0.11026705000000002</v>
      </c>
      <c r="Z38">
        <f t="shared" si="6"/>
        <v>0.27124079012015367</v>
      </c>
      <c r="AA38">
        <f t="shared" si="7"/>
        <v>9.2911800000000003E-2</v>
      </c>
      <c r="AB38">
        <f t="shared" si="8"/>
        <v>4.1069369529497038E-2</v>
      </c>
      <c r="AC38">
        <f t="shared" si="9"/>
        <v>7.0603957784144508E-2</v>
      </c>
    </row>
    <row r="39" spans="1:29" x14ac:dyDescent="0.25">
      <c r="A39" t="s">
        <v>52</v>
      </c>
      <c r="B39">
        <v>0.2853990135212755</v>
      </c>
      <c r="C39" s="3">
        <v>2.4999999999869779E-3</v>
      </c>
      <c r="D39" s="3">
        <v>0.05</v>
      </c>
      <c r="E39" s="3">
        <v>0.05</v>
      </c>
      <c r="F39" s="3">
        <v>0.05</v>
      </c>
      <c r="G39" s="3">
        <v>0.05</v>
      </c>
      <c r="H39" s="3">
        <v>0.05</v>
      </c>
      <c r="I39" s="3">
        <v>0.05</v>
      </c>
      <c r="J39" s="3">
        <v>0.16576282058872976</v>
      </c>
      <c r="K39" s="3">
        <v>0.05</v>
      </c>
      <c r="L39" s="3">
        <v>0.43423717941127027</v>
      </c>
      <c r="M39" s="3">
        <v>0.05</v>
      </c>
      <c r="O39">
        <f>C39/B39</f>
        <v>8.7596658767028698E-3</v>
      </c>
      <c r="P39">
        <f>SUM(T10:AC10)</f>
        <v>0.71932024752165458</v>
      </c>
      <c r="Q39">
        <f>O39*SQRT(1+(P39/3)*O39)</f>
        <v>8.768860167915728E-3</v>
      </c>
      <c r="T39">
        <f t="shared" si="0"/>
        <v>3.5246550000000001E-2</v>
      </c>
      <c r="U39">
        <f t="shared" si="1"/>
        <v>7.419329357322626E-3</v>
      </c>
      <c r="V39">
        <f t="shared" si="2"/>
        <v>0.10711805000000002</v>
      </c>
      <c r="W39">
        <f t="shared" si="3"/>
        <v>6.2046450000000003E-2</v>
      </c>
      <c r="X39">
        <f t="shared" si="4"/>
        <v>7.1670300000000013E-3</v>
      </c>
      <c r="Y39">
        <f t="shared" si="5"/>
        <v>0.11026705000000002</v>
      </c>
      <c r="Z39">
        <f t="shared" si="6"/>
        <v>0.27076299063598092</v>
      </c>
      <c r="AA39">
        <f t="shared" si="7"/>
        <v>9.2911800000000003E-2</v>
      </c>
      <c r="AB39">
        <f t="shared" si="8"/>
        <v>3.7588734518893295E-2</v>
      </c>
      <c r="AC39">
        <f t="shared" si="9"/>
        <v>7.7553147245777346E-2</v>
      </c>
    </row>
    <row r="40" spans="1:29" x14ac:dyDescent="0.25">
      <c r="A40" t="s">
        <v>53</v>
      </c>
      <c r="B40">
        <v>0.28156527887274474</v>
      </c>
      <c r="C40" s="3">
        <v>4.9990004386963396E-3</v>
      </c>
      <c r="D40" s="3">
        <v>0.05</v>
      </c>
      <c r="E40" s="3">
        <v>0.05</v>
      </c>
      <c r="F40" s="3">
        <v>0.05</v>
      </c>
      <c r="G40" s="3">
        <v>0.05</v>
      </c>
      <c r="H40" s="3">
        <v>0.05</v>
      </c>
      <c r="I40" s="3">
        <v>0.05</v>
      </c>
      <c r="J40" s="3">
        <v>0.17691395313651656</v>
      </c>
      <c r="K40" s="3">
        <v>0.05</v>
      </c>
      <c r="L40" s="3">
        <v>0.42308604686348339</v>
      </c>
      <c r="M40" s="3">
        <v>0.05</v>
      </c>
      <c r="O40">
        <f t="shared" ref="O40:O103" si="12">C40/B40</f>
        <v>1.7754321337879415E-2</v>
      </c>
      <c r="P40">
        <f t="shared" ref="P40:P103" si="13">SUM(T11:AC11)</f>
        <v>0.72325464363260084</v>
      </c>
      <c r="Q40">
        <f t="shared" ref="Q40:Q103" si="14">O40*SQRT(1+(P40/3)*O40)</f>
        <v>1.7792277662207923E-2</v>
      </c>
      <c r="T40">
        <f t="shared" si="0"/>
        <v>3.5246550000000001E-2</v>
      </c>
      <c r="U40">
        <f t="shared" si="1"/>
        <v>7.3122407651253513E-3</v>
      </c>
      <c r="V40">
        <f t="shared" si="2"/>
        <v>0.10711805000000002</v>
      </c>
      <c r="W40">
        <f t="shared" si="3"/>
        <v>6.2046450000000003E-2</v>
      </c>
      <c r="X40">
        <f t="shared" si="4"/>
        <v>7.1670300000000013E-3</v>
      </c>
      <c r="Y40">
        <f t="shared" si="5"/>
        <v>0.11026705000000002</v>
      </c>
      <c r="Z40">
        <f t="shared" si="6"/>
        <v>0.27028519424174885</v>
      </c>
      <c r="AA40">
        <f t="shared" si="7"/>
        <v>9.2911800000000003E-2</v>
      </c>
      <c r="AB40">
        <f t="shared" si="8"/>
        <v>3.4108099378513085E-2</v>
      </c>
      <c r="AC40">
        <f t="shared" si="9"/>
        <v>8.4502334195635187E-2</v>
      </c>
    </row>
    <row r="41" spans="1:29" x14ac:dyDescent="0.25">
      <c r="A41" t="s">
        <v>54</v>
      </c>
      <c r="B41">
        <v>0.27778792411226899</v>
      </c>
      <c r="C41" s="3">
        <v>7.5000000000130171E-3</v>
      </c>
      <c r="D41" s="3">
        <v>0.05</v>
      </c>
      <c r="E41" s="3">
        <v>0.05</v>
      </c>
      <c r="F41" s="3">
        <v>0.05</v>
      </c>
      <c r="G41" s="3">
        <v>0.05</v>
      </c>
      <c r="H41" s="3">
        <v>0.05</v>
      </c>
      <c r="I41" s="3">
        <v>0.05</v>
      </c>
      <c r="J41" s="3">
        <v>0.18807400624343104</v>
      </c>
      <c r="K41" s="3">
        <v>0.05</v>
      </c>
      <c r="L41" s="3">
        <v>0.41192599375656891</v>
      </c>
      <c r="M41" s="3">
        <v>0.05</v>
      </c>
      <c r="O41">
        <f t="shared" si="12"/>
        <v>2.6999013812356597E-2</v>
      </c>
      <c r="P41">
        <f t="shared" si="13"/>
        <v>0.72719218713803735</v>
      </c>
      <c r="Q41">
        <f t="shared" si="14"/>
        <v>2.7087217132770864E-2</v>
      </c>
      <c r="T41">
        <f t="shared" si="0"/>
        <v>3.5246550000000001E-2</v>
      </c>
      <c r="U41">
        <f t="shared" si="1"/>
        <v>7.2051537024530798E-3</v>
      </c>
      <c r="V41">
        <f t="shared" si="2"/>
        <v>0.10711805000000002</v>
      </c>
      <c r="W41">
        <f t="shared" si="3"/>
        <v>6.2046450000000003E-2</v>
      </c>
      <c r="X41">
        <f t="shared" si="4"/>
        <v>7.1670300000000013E-3</v>
      </c>
      <c r="Y41">
        <f t="shared" si="5"/>
        <v>0.11026705000000002</v>
      </c>
      <c r="Z41">
        <f t="shared" si="6"/>
        <v>0.26980737783872377</v>
      </c>
      <c r="AA41">
        <f t="shared" si="7"/>
        <v>9.2911800000000003E-2</v>
      </c>
      <c r="AB41">
        <f t="shared" si="8"/>
        <v>3.0627464361951778E-2</v>
      </c>
      <c r="AC41">
        <f t="shared" si="9"/>
        <v>9.1451528078510202E-2</v>
      </c>
    </row>
    <row r="42" spans="1:29" x14ac:dyDescent="0.25">
      <c r="A42" t="s">
        <v>55</v>
      </c>
      <c r="B42">
        <v>0.27407397036759401</v>
      </c>
      <c r="C42" s="3">
        <v>1.0000000000012992E-2</v>
      </c>
      <c r="D42" s="3">
        <v>0.05</v>
      </c>
      <c r="E42" s="3">
        <v>0.05</v>
      </c>
      <c r="F42" s="3">
        <v>0.05</v>
      </c>
      <c r="G42" s="3">
        <v>0.05</v>
      </c>
      <c r="H42" s="3">
        <v>0.05</v>
      </c>
      <c r="I42" s="3">
        <v>0.05</v>
      </c>
      <c r="J42" s="3">
        <v>0.19922959907072352</v>
      </c>
      <c r="K42" s="3">
        <v>0.05</v>
      </c>
      <c r="L42" s="3">
        <v>0.40077040092927646</v>
      </c>
      <c r="M42" s="3">
        <v>0.05</v>
      </c>
      <c r="O42">
        <f t="shared" si="12"/>
        <v>3.6486500292606305E-2</v>
      </c>
      <c r="P42">
        <f t="shared" si="13"/>
        <v>0.73112815694620825</v>
      </c>
      <c r="Q42">
        <f t="shared" si="14"/>
        <v>3.6648362117503365E-2</v>
      </c>
      <c r="T42">
        <f t="shared" si="0"/>
        <v>3.5246550000000001E-2</v>
      </c>
      <c r="U42">
        <f t="shared" si="1"/>
        <v>7.0980645931445572E-3</v>
      </c>
      <c r="V42">
        <f t="shared" si="2"/>
        <v>0.10711805000000002</v>
      </c>
      <c r="W42">
        <f t="shared" si="3"/>
        <v>6.2046450000000003E-2</v>
      </c>
      <c r="X42">
        <f t="shared" si="4"/>
        <v>7.1670300000000013E-3</v>
      </c>
      <c r="Y42">
        <f t="shared" si="5"/>
        <v>0.11026705000000002</v>
      </c>
      <c r="Z42">
        <f t="shared" si="6"/>
        <v>0.26932958930565093</v>
      </c>
      <c r="AA42">
        <f t="shared" si="7"/>
        <v>9.2911800000000003E-2</v>
      </c>
      <c r="AB42">
        <f t="shared" si="8"/>
        <v>2.7146829108688427E-2</v>
      </c>
      <c r="AC42">
        <f t="shared" si="9"/>
        <v>9.8400711880189548E-2</v>
      </c>
    </row>
    <row r="43" spans="1:29" x14ac:dyDescent="0.25">
      <c r="A43" t="s">
        <v>56</v>
      </c>
      <c r="B43">
        <v>0.27042444544809308</v>
      </c>
      <c r="C43" s="3">
        <v>1.2500000000013022E-2</v>
      </c>
      <c r="D43" s="3">
        <v>0.05</v>
      </c>
      <c r="E43" s="3">
        <v>0.05</v>
      </c>
      <c r="F43" s="3">
        <v>0.05</v>
      </c>
      <c r="G43" s="3">
        <v>0.05</v>
      </c>
      <c r="H43" s="3">
        <v>0.05</v>
      </c>
      <c r="I43" s="3">
        <v>0.05</v>
      </c>
      <c r="J43" s="3">
        <v>0.21038519189801613</v>
      </c>
      <c r="K43" s="3">
        <v>0.05</v>
      </c>
      <c r="L43" s="3">
        <v>0.38961480810198384</v>
      </c>
      <c r="M43" s="3">
        <v>0.05</v>
      </c>
      <c r="O43">
        <f t="shared" si="12"/>
        <v>4.6223631814426139E-2</v>
      </c>
      <c r="P43">
        <f t="shared" si="13"/>
        <v>0.73506412675437915</v>
      </c>
      <c r="Q43">
        <f t="shared" si="14"/>
        <v>4.6484654117853741E-2</v>
      </c>
      <c r="T43">
        <f t="shared" si="0"/>
        <v>3.5246550000000001E-2</v>
      </c>
      <c r="U43">
        <f t="shared" si="1"/>
        <v>6.990976197907119E-3</v>
      </c>
      <c r="V43">
        <f t="shared" si="2"/>
        <v>0.10711805000000002</v>
      </c>
      <c r="W43">
        <f t="shared" si="3"/>
        <v>6.2046450000000003E-2</v>
      </c>
      <c r="X43">
        <f t="shared" si="4"/>
        <v>7.1670300000000013E-3</v>
      </c>
      <c r="Y43">
        <f t="shared" si="5"/>
        <v>0.11026705000000002</v>
      </c>
      <c r="Z43">
        <f t="shared" si="6"/>
        <v>0.26885179205552678</v>
      </c>
      <c r="AA43">
        <f t="shared" si="7"/>
        <v>9.2911800000000003E-2</v>
      </c>
      <c r="AB43">
        <f t="shared" si="8"/>
        <v>2.3666193890046323E-2</v>
      </c>
      <c r="AC43">
        <f t="shared" si="9"/>
        <v>0.10534989843169253</v>
      </c>
    </row>
    <row r="44" spans="1:29" x14ac:dyDescent="0.25">
      <c r="A44" t="s">
        <v>57</v>
      </c>
      <c r="B44">
        <v>0.26684057369402459</v>
      </c>
      <c r="C44" s="3">
        <v>1.5000999999999994E-2</v>
      </c>
      <c r="D44" s="3">
        <v>0.05</v>
      </c>
      <c r="E44" s="3">
        <v>0.05</v>
      </c>
      <c r="F44" s="3">
        <v>0.05</v>
      </c>
      <c r="G44" s="3">
        <v>0.05</v>
      </c>
      <c r="H44" s="3">
        <v>0.05</v>
      </c>
      <c r="I44" s="3">
        <v>0.05</v>
      </c>
      <c r="J44" s="3">
        <v>0.22154524696238148</v>
      </c>
      <c r="K44" s="3">
        <v>0.05</v>
      </c>
      <c r="L44" s="3">
        <v>0.3784547530376185</v>
      </c>
      <c r="M44" s="3">
        <v>0.05</v>
      </c>
      <c r="O44">
        <f t="shared" si="12"/>
        <v>5.6217087950054555E-2</v>
      </c>
      <c r="P44">
        <f t="shared" si="13"/>
        <v>0.73900167095045288</v>
      </c>
      <c r="Q44">
        <f t="shared" si="14"/>
        <v>5.6605001600847409E-2</v>
      </c>
      <c r="T44">
        <f t="shared" si="0"/>
        <v>3.5246550000000001E-2</v>
      </c>
      <c r="U44">
        <f t="shared" si="1"/>
        <v>6.883888480323023E-3</v>
      </c>
      <c r="V44">
        <f t="shared" si="2"/>
        <v>0.10711805000000002</v>
      </c>
      <c r="W44">
        <f t="shared" si="3"/>
        <v>6.2046450000000003E-2</v>
      </c>
      <c r="X44">
        <f t="shared" si="4"/>
        <v>7.1670300000000013E-3</v>
      </c>
      <c r="Y44">
        <f t="shared" si="5"/>
        <v>0.11026705000000002</v>
      </c>
      <c r="Z44">
        <f t="shared" si="6"/>
        <v>0.26837398605031171</v>
      </c>
      <c r="AA44">
        <f t="shared" si="7"/>
        <v>9.2911800000000003E-2</v>
      </c>
      <c r="AB44">
        <f t="shared" si="8"/>
        <v>2.0185558712738406E-2</v>
      </c>
      <c r="AC44">
        <f t="shared" si="9"/>
        <v>0.11229908798515301</v>
      </c>
    </row>
    <row r="45" spans="1:29" x14ac:dyDescent="0.25">
      <c r="A45" t="s">
        <v>58</v>
      </c>
      <c r="B45">
        <v>0.26332795945096749</v>
      </c>
      <c r="C45" s="3">
        <v>1.7500999999999996E-2</v>
      </c>
      <c r="D45" s="3">
        <v>0.05</v>
      </c>
      <c r="E45" s="3">
        <v>0.05</v>
      </c>
      <c r="F45" s="3">
        <v>0.05</v>
      </c>
      <c r="G45" s="3">
        <v>0.05</v>
      </c>
      <c r="H45" s="3">
        <v>0.05</v>
      </c>
      <c r="I45" s="3">
        <v>0.05</v>
      </c>
      <c r="J45" s="3">
        <v>0.23270083978967407</v>
      </c>
      <c r="K45" s="3">
        <v>0.05</v>
      </c>
      <c r="L45" s="3">
        <v>0.36729916021032594</v>
      </c>
      <c r="M45" s="3">
        <v>0.05</v>
      </c>
      <c r="O45">
        <f t="shared" si="12"/>
        <v>6.6460849947302073E-2</v>
      </c>
      <c r="P45">
        <f t="shared" si="13"/>
        <v>0.7429376407586239</v>
      </c>
      <c r="Q45">
        <f t="shared" si="14"/>
        <v>6.7005549272060871E-2</v>
      </c>
      <c r="T45">
        <f t="shared" si="0"/>
        <v>3.5246550000000001E-2</v>
      </c>
      <c r="U45">
        <f t="shared" si="1"/>
        <v>5.3283929687654849E-3</v>
      </c>
      <c r="V45">
        <f t="shared" si="2"/>
        <v>0.10711805000000002</v>
      </c>
      <c r="W45">
        <f t="shared" si="3"/>
        <v>6.2046450000000003E-2</v>
      </c>
      <c r="X45">
        <f t="shared" si="4"/>
        <v>7.1670300000000013E-3</v>
      </c>
      <c r="Y45">
        <f t="shared" si="5"/>
        <v>0.11026705000000002</v>
      </c>
      <c r="Z45">
        <f t="shared" si="6"/>
        <v>0.26449370970416686</v>
      </c>
      <c r="AA45">
        <f t="shared" si="7"/>
        <v>9.2911800000000003E-2</v>
      </c>
      <c r="AB45">
        <f t="shared" si="8"/>
        <v>1.7639225000000001E-2</v>
      </c>
      <c r="AC45">
        <f t="shared" si="9"/>
        <v>0.12974369582364911</v>
      </c>
    </row>
    <row r="46" spans="1:29" x14ac:dyDescent="0.25">
      <c r="A46" t="s">
        <v>59</v>
      </c>
      <c r="B46">
        <v>0.25988798683329606</v>
      </c>
      <c r="C46" s="3">
        <v>2.0000999999999998E-2</v>
      </c>
      <c r="D46" s="3">
        <v>0.05</v>
      </c>
      <c r="E46" s="3">
        <v>0.05</v>
      </c>
      <c r="F46" s="3">
        <v>0.05</v>
      </c>
      <c r="G46" s="3">
        <v>0.05</v>
      </c>
      <c r="H46" s="3">
        <v>0.05</v>
      </c>
      <c r="I46" s="3">
        <v>0.05</v>
      </c>
      <c r="J46" s="3">
        <v>0.24385643261696666</v>
      </c>
      <c r="K46" s="3">
        <v>0.05</v>
      </c>
      <c r="L46" s="3">
        <v>0.35614356738303338</v>
      </c>
      <c r="M46" s="3">
        <v>0.05</v>
      </c>
      <c r="O46">
        <f t="shared" si="12"/>
        <v>7.6960079008305787E-2</v>
      </c>
      <c r="P46">
        <f t="shared" si="13"/>
        <v>0.7468736105667948</v>
      </c>
      <c r="Q46">
        <f t="shared" si="14"/>
        <v>7.7693851476623693E-2</v>
      </c>
      <c r="T46">
        <f t="shared" si="0"/>
        <v>3.5246550000000001E-2</v>
      </c>
      <c r="U46">
        <f t="shared" si="1"/>
        <v>4.6788035000000002E-3</v>
      </c>
      <c r="V46">
        <f t="shared" si="2"/>
        <v>0.10711805000000002</v>
      </c>
      <c r="W46">
        <f t="shared" si="3"/>
        <v>7.4815800340741145E-2</v>
      </c>
      <c r="X46">
        <f t="shared" si="4"/>
        <v>7.1670300000000013E-3</v>
      </c>
      <c r="Y46">
        <f t="shared" si="5"/>
        <v>0.11026705000000002</v>
      </c>
      <c r="Z46">
        <f t="shared" si="6"/>
        <v>0.25392887517422247</v>
      </c>
      <c r="AA46">
        <f t="shared" si="7"/>
        <v>9.2911800000000003E-2</v>
      </c>
      <c r="AB46">
        <f t="shared" si="8"/>
        <v>1.7639225000000001E-2</v>
      </c>
      <c r="AC46">
        <f t="shared" si="9"/>
        <v>0.13665518638916008</v>
      </c>
    </row>
    <row r="47" spans="1:29" x14ac:dyDescent="0.25">
      <c r="A47" t="s">
        <v>60</v>
      </c>
      <c r="B47">
        <v>0.25652490848123255</v>
      </c>
      <c r="C47" s="3">
        <v>2.2500000000013023E-2</v>
      </c>
      <c r="D47" s="3">
        <v>0.05</v>
      </c>
      <c r="E47" s="3">
        <v>0.05</v>
      </c>
      <c r="F47" s="3">
        <v>0.05</v>
      </c>
      <c r="G47" s="3">
        <v>0.05</v>
      </c>
      <c r="H47" s="3">
        <v>0.05</v>
      </c>
      <c r="I47" s="3">
        <v>0.05</v>
      </c>
      <c r="J47" s="3">
        <v>0.25500756320718637</v>
      </c>
      <c r="K47" s="3">
        <v>0.05</v>
      </c>
      <c r="L47" s="3">
        <v>0.34499243679281366</v>
      </c>
      <c r="M47" s="3">
        <v>0.05</v>
      </c>
      <c r="O47">
        <f t="shared" si="12"/>
        <v>8.7710780731685284E-2</v>
      </c>
      <c r="P47">
        <f t="shared" si="13"/>
        <v>0.75080800598706288</v>
      </c>
      <c r="Q47">
        <f t="shared" si="14"/>
        <v>8.8668238543918934E-2</v>
      </c>
      <c r="T47">
        <f t="shared" si="0"/>
        <v>3.90922598467092E-2</v>
      </c>
      <c r="U47">
        <f t="shared" si="1"/>
        <v>4.6788035000000002E-3</v>
      </c>
      <c r="V47">
        <f t="shared" si="2"/>
        <v>0.10711805000000002</v>
      </c>
      <c r="W47">
        <f t="shared" si="3"/>
        <v>8.5899247018903196E-2</v>
      </c>
      <c r="X47">
        <f t="shared" si="4"/>
        <v>7.1670300000000013E-3</v>
      </c>
      <c r="Y47">
        <f t="shared" si="5"/>
        <v>0.11026705000000002</v>
      </c>
      <c r="Z47">
        <f t="shared" si="6"/>
        <v>0.24513615313924997</v>
      </c>
      <c r="AA47">
        <f t="shared" si="7"/>
        <v>9.2911800000000003E-2</v>
      </c>
      <c r="AB47">
        <f t="shared" si="8"/>
        <v>1.7639225000000001E-2</v>
      </c>
      <c r="AC47">
        <f t="shared" si="9"/>
        <v>0.13551013841222601</v>
      </c>
    </row>
    <row r="48" spans="1:29" x14ac:dyDescent="0.25">
      <c r="A48" t="s">
        <v>61</v>
      </c>
      <c r="B48">
        <v>0.25323774537135296</v>
      </c>
      <c r="C48" s="3">
        <v>2.5000999999999982E-2</v>
      </c>
      <c r="D48" s="3">
        <v>0.05</v>
      </c>
      <c r="E48" s="3">
        <v>0.05</v>
      </c>
      <c r="F48" s="3">
        <v>0.05</v>
      </c>
      <c r="G48" s="3">
        <v>0.05</v>
      </c>
      <c r="H48" s="3">
        <v>0.05</v>
      </c>
      <c r="I48" s="3">
        <v>0.05</v>
      </c>
      <c r="J48" s="3">
        <v>0.26616761827155172</v>
      </c>
      <c r="K48" s="3">
        <v>0.05</v>
      </c>
      <c r="L48" s="3">
        <v>0.33383238172844831</v>
      </c>
      <c r="M48" s="3">
        <v>0.05</v>
      </c>
      <c r="O48">
        <f t="shared" si="12"/>
        <v>9.8725409055186494E-2</v>
      </c>
      <c r="P48">
        <f t="shared" si="13"/>
        <v>0.7547455501831366</v>
      </c>
      <c r="Q48">
        <f t="shared" si="14"/>
        <v>9.9943936376352238E-2</v>
      </c>
      <c r="T48">
        <f t="shared" si="0"/>
        <v>4.8235023762150664E-2</v>
      </c>
      <c r="U48">
        <f t="shared" si="1"/>
        <v>4.6788035000000002E-3</v>
      </c>
      <c r="V48">
        <f t="shared" si="2"/>
        <v>0.10711805000000002</v>
      </c>
      <c r="W48">
        <f t="shared" si="3"/>
        <v>9.1953487477961796E-2</v>
      </c>
      <c r="X48">
        <f t="shared" si="4"/>
        <v>7.1670300000000013E-3</v>
      </c>
      <c r="Y48">
        <f t="shared" si="5"/>
        <v>0.11026705000000002</v>
      </c>
      <c r="Z48">
        <f t="shared" si="6"/>
        <v>0.2367343679200451</v>
      </c>
      <c r="AA48">
        <f t="shared" si="7"/>
        <v>9.2911800000000003E-2</v>
      </c>
      <c r="AB48">
        <f t="shared" si="8"/>
        <v>1.7639225000000001E-2</v>
      </c>
      <c r="AC48">
        <f t="shared" si="9"/>
        <v>0.13197755628851518</v>
      </c>
    </row>
    <row r="49" spans="1:29" x14ac:dyDescent="0.25">
      <c r="A49" t="s">
        <v>62</v>
      </c>
      <c r="B49">
        <v>0.25003485103760215</v>
      </c>
      <c r="C49" s="3">
        <v>2.7500000000013028E-2</v>
      </c>
      <c r="D49" s="3">
        <v>0.05</v>
      </c>
      <c r="E49" s="3">
        <v>0.05</v>
      </c>
      <c r="F49" s="3">
        <v>0.05</v>
      </c>
      <c r="G49" s="3">
        <v>0.05</v>
      </c>
      <c r="H49" s="3">
        <v>0.05</v>
      </c>
      <c r="I49" s="3">
        <v>0.05</v>
      </c>
      <c r="J49" s="3">
        <v>0.27731874886177144</v>
      </c>
      <c r="K49" s="3">
        <v>0.05</v>
      </c>
      <c r="L49" s="3">
        <v>0.32268125113822854</v>
      </c>
      <c r="M49" s="3">
        <v>0.05</v>
      </c>
      <c r="O49">
        <f t="shared" si="12"/>
        <v>0.10998466768089608</v>
      </c>
      <c r="P49">
        <f t="shared" si="13"/>
        <v>0.75867994560340468</v>
      </c>
      <c r="Q49">
        <f t="shared" si="14"/>
        <v>0.11150375507541849</v>
      </c>
      <c r="T49">
        <f t="shared" si="0"/>
        <v>5.7780091325597319E-2</v>
      </c>
      <c r="U49">
        <f t="shared" si="1"/>
        <v>4.6788035000000002E-3</v>
      </c>
      <c r="V49">
        <f t="shared" si="2"/>
        <v>0.10711805000000002</v>
      </c>
      <c r="W49">
        <f t="shared" si="3"/>
        <v>9.771530244838561E-2</v>
      </c>
      <c r="X49">
        <f t="shared" si="4"/>
        <v>7.1670300000000013E-3</v>
      </c>
      <c r="Y49">
        <f t="shared" si="5"/>
        <v>0.11026705000000002</v>
      </c>
      <c r="Z49">
        <f t="shared" si="6"/>
        <v>0.22876122587443237</v>
      </c>
      <c r="AA49">
        <f t="shared" si="7"/>
        <v>9.2911800000000003E-2</v>
      </c>
      <c r="AB49">
        <f t="shared" si="8"/>
        <v>1.7639225000000001E-2</v>
      </c>
      <c r="AC49">
        <f t="shared" si="9"/>
        <v>0.12788457357389185</v>
      </c>
    </row>
    <row r="50" spans="1:29" x14ac:dyDescent="0.25">
      <c r="A50" t="s">
        <v>63</v>
      </c>
      <c r="B50">
        <v>0.24691428008696525</v>
      </c>
      <c r="C50" s="3">
        <v>3.0000999999999993E-2</v>
      </c>
      <c r="D50" s="3">
        <v>0.05</v>
      </c>
      <c r="E50" s="3">
        <v>0.05</v>
      </c>
      <c r="F50" s="3">
        <v>0.05</v>
      </c>
      <c r="G50" s="3">
        <v>0.05</v>
      </c>
      <c r="H50" s="3">
        <v>0.05</v>
      </c>
      <c r="I50" s="3">
        <v>0.05</v>
      </c>
      <c r="J50" s="3">
        <v>0.28847880392613678</v>
      </c>
      <c r="K50" s="3">
        <v>0.05</v>
      </c>
      <c r="L50" s="3">
        <v>0.31152119607386319</v>
      </c>
      <c r="M50" s="3">
        <v>0.05</v>
      </c>
      <c r="O50">
        <f t="shared" si="12"/>
        <v>0.12150370561570352</v>
      </c>
      <c r="P50">
        <f t="shared" si="13"/>
        <v>0.76261748979947852</v>
      </c>
      <c r="Q50">
        <f t="shared" si="14"/>
        <v>0.12336587524038987</v>
      </c>
      <c r="T50">
        <f t="shared" si="0"/>
        <v>6.7386867130499864E-2</v>
      </c>
      <c r="U50">
        <f t="shared" si="1"/>
        <v>4.6788035000000002E-3</v>
      </c>
      <c r="V50">
        <f t="shared" si="2"/>
        <v>0.10711805000000002</v>
      </c>
      <c r="W50">
        <f t="shared" si="3"/>
        <v>0.10336318344849402</v>
      </c>
      <c r="X50">
        <f t="shared" si="4"/>
        <v>7.1670300000000013E-3</v>
      </c>
      <c r="Y50">
        <f t="shared" si="5"/>
        <v>0.11026705000000002</v>
      </c>
      <c r="Z50">
        <f t="shared" si="6"/>
        <v>0.22054602463504636</v>
      </c>
      <c r="AA50">
        <f t="shared" si="7"/>
        <v>9.2911800000000003E-2</v>
      </c>
      <c r="AB50">
        <f t="shared" si="8"/>
        <v>1.7639225000000001E-2</v>
      </c>
      <c r="AC50">
        <f t="shared" si="9"/>
        <v>0.12399810064922022</v>
      </c>
    </row>
    <row r="51" spans="1:29" x14ac:dyDescent="0.25">
      <c r="A51" t="s">
        <v>64</v>
      </c>
      <c r="B51">
        <v>0.24691428008696525</v>
      </c>
      <c r="C51" s="3">
        <v>3.0000999999999993E-2</v>
      </c>
      <c r="D51" s="3">
        <v>0.05</v>
      </c>
      <c r="E51" s="3">
        <v>0.05</v>
      </c>
      <c r="F51" s="3">
        <v>0.05</v>
      </c>
      <c r="G51" s="3">
        <v>0.05</v>
      </c>
      <c r="H51" s="3">
        <v>0.05</v>
      </c>
      <c r="I51" s="3">
        <v>0.05</v>
      </c>
      <c r="J51" s="3">
        <v>0.28847880392613678</v>
      </c>
      <c r="K51" s="3">
        <v>0.05</v>
      </c>
      <c r="L51" s="3">
        <v>0.31152119607386319</v>
      </c>
      <c r="M51" s="3">
        <v>0.05</v>
      </c>
      <c r="O51">
        <f t="shared" si="12"/>
        <v>0.12150370561570352</v>
      </c>
      <c r="P51">
        <f t="shared" si="13"/>
        <v>0.76261748979947852</v>
      </c>
      <c r="Q51">
        <f t="shared" si="14"/>
        <v>0.12336587524038987</v>
      </c>
      <c r="T51">
        <f t="shared" si="0"/>
        <v>7.7200984597625852E-2</v>
      </c>
      <c r="U51">
        <f t="shared" si="1"/>
        <v>4.6788035000000002E-3</v>
      </c>
      <c r="V51">
        <f t="shared" si="2"/>
        <v>0.10711805000000002</v>
      </c>
      <c r="W51">
        <f t="shared" si="3"/>
        <v>0.10869258708882062</v>
      </c>
      <c r="X51">
        <f t="shared" si="4"/>
        <v>7.1670300000000013E-3</v>
      </c>
      <c r="Y51">
        <f t="shared" si="5"/>
        <v>0.11026705000000002</v>
      </c>
      <c r="Z51">
        <f t="shared" si="6"/>
        <v>0.21180421284626194</v>
      </c>
      <c r="AA51">
        <f t="shared" si="7"/>
        <v>9.2911800000000003E-2</v>
      </c>
      <c r="AB51">
        <f t="shared" si="8"/>
        <v>1.7639225000000001E-2</v>
      </c>
      <c r="AC51">
        <f t="shared" si="9"/>
        <v>0.12053308039437149</v>
      </c>
    </row>
    <row r="52" spans="1:29" x14ac:dyDescent="0.25">
      <c r="A52" t="s">
        <v>65</v>
      </c>
      <c r="B52">
        <v>0.24094447787721557</v>
      </c>
      <c r="C52" s="3">
        <v>3.5000000000013028E-2</v>
      </c>
      <c r="D52" s="3">
        <v>0.05</v>
      </c>
      <c r="E52" s="3">
        <v>0.05</v>
      </c>
      <c r="F52" s="3">
        <v>0.05</v>
      </c>
      <c r="G52" s="3">
        <v>0.05</v>
      </c>
      <c r="H52" s="3">
        <v>0.05</v>
      </c>
      <c r="I52" s="3">
        <v>0.05</v>
      </c>
      <c r="J52" s="3">
        <v>0.31078552734364917</v>
      </c>
      <c r="K52" s="3">
        <v>0.05</v>
      </c>
      <c r="L52" s="3">
        <v>0.28921447265635081</v>
      </c>
      <c r="M52" s="3">
        <v>0.05</v>
      </c>
      <c r="O52">
        <f t="shared" si="12"/>
        <v>0.14526168148102941</v>
      </c>
      <c r="P52">
        <f t="shared" si="13"/>
        <v>0.77048785502791761</v>
      </c>
      <c r="Q52">
        <f t="shared" si="14"/>
        <v>0.1479465411953125</v>
      </c>
      <c r="T52">
        <f t="shared" si="0"/>
        <v>8.690797232516069E-2</v>
      </c>
      <c r="U52">
        <f t="shared" si="1"/>
        <v>4.6788035000000002E-3</v>
      </c>
      <c r="V52">
        <f t="shared" si="2"/>
        <v>0.10711805000000002</v>
      </c>
      <c r="W52">
        <f t="shared" si="3"/>
        <v>0.11433711595779468</v>
      </c>
      <c r="X52">
        <f t="shared" si="4"/>
        <v>7.1670300000000013E-3</v>
      </c>
      <c r="Y52">
        <f t="shared" si="5"/>
        <v>0.11026705000000002</v>
      </c>
      <c r="Z52">
        <f t="shared" si="6"/>
        <v>0.20400541764751984</v>
      </c>
      <c r="AA52">
        <f t="shared" si="7"/>
        <v>9.2911800000000003E-2</v>
      </c>
      <c r="AB52">
        <f t="shared" si="8"/>
        <v>1.7639225000000001E-2</v>
      </c>
      <c r="AC52">
        <f t="shared" si="9"/>
        <v>0.11621281158944752</v>
      </c>
    </row>
    <row r="53" spans="1:29" x14ac:dyDescent="0.25">
      <c r="A53" t="s">
        <v>66</v>
      </c>
      <c r="B53">
        <v>0.23809949812287393</v>
      </c>
      <c r="C53" s="3">
        <v>3.7500000000013002E-2</v>
      </c>
      <c r="D53" s="3">
        <v>0.05</v>
      </c>
      <c r="E53" s="3">
        <v>0.05</v>
      </c>
      <c r="F53" s="3">
        <v>0.05</v>
      </c>
      <c r="G53" s="3">
        <v>0.05</v>
      </c>
      <c r="H53" s="3">
        <v>0.05</v>
      </c>
      <c r="I53" s="3">
        <v>0.05</v>
      </c>
      <c r="J53" s="3">
        <v>0.32194112017094162</v>
      </c>
      <c r="K53" s="3">
        <v>0.05</v>
      </c>
      <c r="L53" s="3">
        <v>0.27805887982905836</v>
      </c>
      <c r="M53" s="3">
        <v>0.05</v>
      </c>
      <c r="O53">
        <f t="shared" si="12"/>
        <v>0.15749718204219273</v>
      </c>
      <c r="P53">
        <f t="shared" si="13"/>
        <v>0.7744238248360884</v>
      </c>
      <c r="Q53">
        <f t="shared" si="14"/>
        <v>0.16066692922139292</v>
      </c>
      <c r="T53">
        <f t="shared" si="0"/>
        <v>9.6511625071777685E-2</v>
      </c>
      <c r="U53">
        <f t="shared" si="1"/>
        <v>4.6788035000000002E-3</v>
      </c>
      <c r="V53">
        <f t="shared" si="2"/>
        <v>0.10711805000000002</v>
      </c>
      <c r="W53">
        <f t="shared" si="3"/>
        <v>0.11985198637673321</v>
      </c>
      <c r="X53">
        <f t="shared" si="4"/>
        <v>7.1670300000000013E-3</v>
      </c>
      <c r="Y53">
        <f t="shared" si="5"/>
        <v>0.11026705000000002</v>
      </c>
      <c r="Z53">
        <f t="shared" si="6"/>
        <v>0.19518410737197486</v>
      </c>
      <c r="AA53">
        <f t="shared" si="7"/>
        <v>9.2911800000000003E-2</v>
      </c>
      <c r="AB53">
        <f t="shared" si="8"/>
        <v>1.7639225000000001E-2</v>
      </c>
      <c r="AC53">
        <f t="shared" si="9"/>
        <v>0.11290343184762056</v>
      </c>
    </row>
    <row r="54" spans="1:29" x14ac:dyDescent="0.25">
      <c r="A54" t="s">
        <v>67</v>
      </c>
      <c r="B54">
        <v>0.23535163722967123</v>
      </c>
      <c r="C54" s="3">
        <v>3.9999999993219806E-2</v>
      </c>
      <c r="D54" s="3">
        <v>0.05</v>
      </c>
      <c r="E54" s="3">
        <v>5.2826570254053948E-2</v>
      </c>
      <c r="F54" s="3">
        <v>0.05</v>
      </c>
      <c r="G54" s="3">
        <v>0.05</v>
      </c>
      <c r="H54" s="3">
        <v>0.05</v>
      </c>
      <c r="I54" s="3">
        <v>0.05</v>
      </c>
      <c r="J54" s="3">
        <v>0.33041423620216498</v>
      </c>
      <c r="K54" s="3">
        <v>0.05</v>
      </c>
      <c r="L54" s="3">
        <v>0.26675919354378103</v>
      </c>
      <c r="M54" s="3">
        <v>0.05</v>
      </c>
      <c r="O54">
        <f t="shared" si="12"/>
        <v>0.169958452229441</v>
      </c>
      <c r="P54">
        <f t="shared" si="13"/>
        <v>0.77668067946734354</v>
      </c>
      <c r="Q54">
        <f t="shared" si="14"/>
        <v>0.17365738448826273</v>
      </c>
      <c r="T54">
        <f t="shared" si="0"/>
        <v>0.10624818854814394</v>
      </c>
      <c r="U54">
        <f t="shared" si="1"/>
        <v>4.6788035000000002E-3</v>
      </c>
      <c r="V54">
        <f t="shared" si="2"/>
        <v>0.10711805000000002</v>
      </c>
      <c r="W54">
        <f t="shared" si="3"/>
        <v>0.12546949204616728</v>
      </c>
      <c r="X54">
        <f t="shared" si="4"/>
        <v>7.1670300000000013E-3</v>
      </c>
      <c r="Y54">
        <f t="shared" si="5"/>
        <v>0.11026705000000002</v>
      </c>
      <c r="Z54">
        <f t="shared" si="6"/>
        <v>0.18739220476521823</v>
      </c>
      <c r="AA54">
        <f t="shared" si="7"/>
        <v>9.2911800000000003E-2</v>
      </c>
      <c r="AB54">
        <f t="shared" si="8"/>
        <v>1.7639225000000001E-2</v>
      </c>
      <c r="AC54">
        <f t="shared" si="9"/>
        <v>0.10856535727676764</v>
      </c>
    </row>
    <row r="55" spans="1:29" x14ac:dyDescent="0.25">
      <c r="A55" t="s">
        <v>68</v>
      </c>
      <c r="B55">
        <v>0.23270061038697928</v>
      </c>
      <c r="C55" s="3">
        <v>4.2499999960335141E-2</v>
      </c>
      <c r="D55" s="3">
        <v>0.05</v>
      </c>
      <c r="E55" s="3">
        <v>5.7056176722844167E-2</v>
      </c>
      <c r="F55" s="3">
        <v>0.05</v>
      </c>
      <c r="G55" s="3">
        <v>0.05</v>
      </c>
      <c r="H55" s="3">
        <v>0.05</v>
      </c>
      <c r="I55" s="3">
        <v>0.05</v>
      </c>
      <c r="J55" s="3">
        <v>0.33755584017518514</v>
      </c>
      <c r="K55" s="3">
        <v>0.05</v>
      </c>
      <c r="L55" s="3">
        <v>0.25538798310197064</v>
      </c>
      <c r="M55" s="3">
        <v>0.05</v>
      </c>
      <c r="O55">
        <f t="shared" si="12"/>
        <v>0.18263811121792065</v>
      </c>
      <c r="P55">
        <f t="shared" si="13"/>
        <v>0.77810406480851069</v>
      </c>
      <c r="Q55">
        <f t="shared" si="14"/>
        <v>0.18691388868241085</v>
      </c>
      <c r="T55">
        <f t="shared" si="0"/>
        <v>0.11582226604530735</v>
      </c>
      <c r="U55">
        <f t="shared" si="1"/>
        <v>4.6788035000000002E-3</v>
      </c>
      <c r="V55">
        <f t="shared" si="2"/>
        <v>0.10711805000000002</v>
      </c>
      <c r="W55">
        <f t="shared" si="3"/>
        <v>0.13101138611847665</v>
      </c>
      <c r="X55">
        <f t="shared" si="4"/>
        <v>7.1670300000000013E-3</v>
      </c>
      <c r="Y55">
        <f t="shared" si="5"/>
        <v>0.11026705000000002</v>
      </c>
      <c r="Z55">
        <f t="shared" si="6"/>
        <v>0.17856400596876312</v>
      </c>
      <c r="AA55">
        <f t="shared" si="7"/>
        <v>9.2911800000000003E-2</v>
      </c>
      <c r="AB55">
        <f t="shared" si="8"/>
        <v>1.7639225000000001E-2</v>
      </c>
      <c r="AC55">
        <f t="shared" si="9"/>
        <v>0.10527377923179157</v>
      </c>
    </row>
    <row r="56" spans="1:29" x14ac:dyDescent="0.25">
      <c r="A56" t="s">
        <v>69</v>
      </c>
      <c r="B56">
        <v>0.23014947660931762</v>
      </c>
      <c r="C56" s="3">
        <v>4.4999999963534522E-2</v>
      </c>
      <c r="D56" s="3">
        <v>0.05</v>
      </c>
      <c r="E56" s="3">
        <v>6.1285792186845586E-2</v>
      </c>
      <c r="F56" s="3">
        <v>0.05</v>
      </c>
      <c r="G56" s="3">
        <v>0.05</v>
      </c>
      <c r="H56" s="3">
        <v>0.05</v>
      </c>
      <c r="I56" s="3">
        <v>0.05</v>
      </c>
      <c r="J56" s="3">
        <v>0.34469743577256934</v>
      </c>
      <c r="K56" s="3">
        <v>0.05</v>
      </c>
      <c r="L56" s="3">
        <v>0.24401677204058511</v>
      </c>
      <c r="M56" s="3">
        <v>0.05</v>
      </c>
      <c r="O56">
        <f t="shared" si="12"/>
        <v>0.1955251023226211</v>
      </c>
      <c r="P56">
        <f t="shared" si="13"/>
        <v>0.77952744486291115</v>
      </c>
      <c r="Q56">
        <f t="shared" si="14"/>
        <v>0.20043046661404024</v>
      </c>
      <c r="T56">
        <f t="shared" si="0"/>
        <v>0.125573122789847</v>
      </c>
      <c r="U56">
        <f t="shared" si="1"/>
        <v>4.6788035000000002E-3</v>
      </c>
      <c r="V56">
        <f t="shared" si="2"/>
        <v>0.10711805000000002</v>
      </c>
      <c r="W56">
        <f t="shared" si="3"/>
        <v>0.13661543600205026</v>
      </c>
      <c r="X56">
        <f t="shared" si="4"/>
        <v>7.1670300000000013E-3</v>
      </c>
      <c r="Y56">
        <f t="shared" si="5"/>
        <v>0.11026705000000002</v>
      </c>
      <c r="Z56">
        <f t="shared" si="6"/>
        <v>0.170773669448541</v>
      </c>
      <c r="AA56">
        <f t="shared" si="7"/>
        <v>9.2911800000000003E-2</v>
      </c>
      <c r="AB56">
        <f t="shared" si="8"/>
        <v>1.7639225000000001E-2</v>
      </c>
      <c r="AC56">
        <f t="shared" si="9"/>
        <v>0.10092877654118186</v>
      </c>
    </row>
    <row r="57" spans="1:29" x14ac:dyDescent="0.25">
      <c r="A57" t="s">
        <v>70</v>
      </c>
      <c r="B57">
        <v>0.22770159352220345</v>
      </c>
      <c r="C57" s="3">
        <v>4.7499999966021202E-2</v>
      </c>
      <c r="D57" s="3">
        <v>0.05</v>
      </c>
      <c r="E57" s="3">
        <v>6.5515403182570126E-2</v>
      </c>
      <c r="F57" s="3">
        <v>0.05</v>
      </c>
      <c r="G57" s="3">
        <v>0.05</v>
      </c>
      <c r="H57" s="3">
        <v>0.05</v>
      </c>
      <c r="I57" s="3">
        <v>0.05</v>
      </c>
      <c r="J57" s="3">
        <v>0.35183903560726532</v>
      </c>
      <c r="K57" s="3">
        <v>0.05</v>
      </c>
      <c r="L57" s="3">
        <v>0.2326455612101645</v>
      </c>
      <c r="M57" s="3">
        <v>0.05</v>
      </c>
      <c r="O57">
        <f t="shared" si="12"/>
        <v>0.20860635725585916</v>
      </c>
      <c r="P57">
        <f t="shared" si="13"/>
        <v>0.78095082757055523</v>
      </c>
      <c r="Q57">
        <f t="shared" si="14"/>
        <v>0.21419553766068772</v>
      </c>
      <c r="T57">
        <f t="shared" si="0"/>
        <v>0.13520805483309317</v>
      </c>
      <c r="U57">
        <f t="shared" si="1"/>
        <v>4.6788035000000002E-3</v>
      </c>
      <c r="V57">
        <f t="shared" si="2"/>
        <v>0.10711805000000002</v>
      </c>
      <c r="W57">
        <f t="shared" si="3"/>
        <v>0.14229393420947828</v>
      </c>
      <c r="X57">
        <f t="shared" si="4"/>
        <v>7.1670300000000013E-3</v>
      </c>
      <c r="Y57">
        <f t="shared" si="5"/>
        <v>0.11026705000000002</v>
      </c>
      <c r="Z57">
        <f t="shared" si="6"/>
        <v>0.16281608622157065</v>
      </c>
      <c r="AA57">
        <f t="shared" si="7"/>
        <v>9.2911800000000003E-2</v>
      </c>
      <c r="AB57">
        <f t="shared" si="8"/>
        <v>1.7639225000000001E-2</v>
      </c>
      <c r="AC57">
        <f t="shared" si="9"/>
        <v>9.678680744301793E-2</v>
      </c>
    </row>
    <row r="58" spans="1:29" x14ac:dyDescent="0.25">
      <c r="A58" t="s">
        <v>71</v>
      </c>
      <c r="B58">
        <v>0.22536032569447351</v>
      </c>
      <c r="C58" s="3">
        <v>4.9999999978287739E-2</v>
      </c>
      <c r="D58" s="3">
        <v>0.05</v>
      </c>
      <c r="E58" s="3">
        <v>6.9745014194825886E-2</v>
      </c>
      <c r="F58" s="3">
        <v>0.05</v>
      </c>
      <c r="G58" s="3">
        <v>0.05</v>
      </c>
      <c r="H58" s="3">
        <v>0.05</v>
      </c>
      <c r="I58" s="3">
        <v>0.05</v>
      </c>
      <c r="J58" s="3">
        <v>0.35898063546991299</v>
      </c>
      <c r="K58" s="3">
        <v>0.05</v>
      </c>
      <c r="L58" s="3">
        <v>0.22127435033526111</v>
      </c>
      <c r="M58" s="3">
        <v>0.05</v>
      </c>
      <c r="O58">
        <f t="shared" si="12"/>
        <v>0.22186691390424221</v>
      </c>
      <c r="P58">
        <f t="shared" si="13"/>
        <v>0.78237421028377641</v>
      </c>
      <c r="Q58">
        <f t="shared" si="14"/>
        <v>0.22819537729697026</v>
      </c>
      <c r="T58">
        <f t="shared" si="0"/>
        <v>0.14478823258518631</v>
      </c>
      <c r="U58">
        <f t="shared" si="1"/>
        <v>4.6788035000000002E-3</v>
      </c>
      <c r="V58">
        <f t="shared" si="2"/>
        <v>0.10711805000000002</v>
      </c>
      <c r="W58">
        <f t="shared" si="3"/>
        <v>0.14775048409578284</v>
      </c>
      <c r="X58">
        <f t="shared" si="4"/>
        <v>7.1670300000000013E-3</v>
      </c>
      <c r="Y58">
        <f t="shared" si="5"/>
        <v>0.11026705000000002</v>
      </c>
      <c r="Z58">
        <f t="shared" si="6"/>
        <v>0.15363386848770305</v>
      </c>
      <c r="AA58">
        <f t="shared" si="7"/>
        <v>9.2911800000000003E-2</v>
      </c>
      <c r="AB58">
        <f t="shared" si="8"/>
        <v>1.7639225000000001E-2</v>
      </c>
      <c r="AC58">
        <f t="shared" si="9"/>
        <v>9.3829284484722525E-2</v>
      </c>
    </row>
    <row r="59" spans="1:29" x14ac:dyDescent="0.25">
      <c r="A59" t="s">
        <v>72</v>
      </c>
      <c r="B59">
        <v>0.2231290292779331</v>
      </c>
      <c r="C59" s="3">
        <v>5.2499999978287727E-2</v>
      </c>
      <c r="D59" s="3">
        <v>0.05</v>
      </c>
      <c r="E59" s="3">
        <v>7.397462518634175E-2</v>
      </c>
      <c r="F59" s="3">
        <v>0.05</v>
      </c>
      <c r="G59" s="3">
        <v>0.05</v>
      </c>
      <c r="H59" s="3">
        <v>0.05</v>
      </c>
      <c r="I59" s="3">
        <v>0.05</v>
      </c>
      <c r="J59" s="3">
        <v>0.36612223529750709</v>
      </c>
      <c r="K59" s="3">
        <v>0.05</v>
      </c>
      <c r="L59" s="3">
        <v>0.20990313951615125</v>
      </c>
      <c r="M59" s="3">
        <v>0.05</v>
      </c>
      <c r="O59">
        <f t="shared" si="12"/>
        <v>0.23528986859389275</v>
      </c>
      <c r="P59">
        <f t="shared" si="13"/>
        <v>0.78379759299000584</v>
      </c>
      <c r="Q59">
        <f t="shared" si="14"/>
        <v>0.24241402703091167</v>
      </c>
      <c r="T59">
        <f t="shared" si="0"/>
        <v>0.15444365587540557</v>
      </c>
      <c r="U59">
        <f t="shared" si="1"/>
        <v>4.6788035000000002E-3</v>
      </c>
      <c r="V59">
        <f t="shared" si="2"/>
        <v>0.10711805000000002</v>
      </c>
      <c r="W59">
        <f t="shared" si="3"/>
        <v>0.15333007257971884</v>
      </c>
      <c r="X59">
        <f t="shared" si="4"/>
        <v>7.1670300000000013E-3</v>
      </c>
      <c r="Y59">
        <f t="shared" si="5"/>
        <v>0.11026705000000002</v>
      </c>
      <c r="Z59">
        <f t="shared" si="6"/>
        <v>0.14532376374263992</v>
      </c>
      <c r="AA59">
        <f t="shared" si="7"/>
        <v>9.2911800000000003E-2</v>
      </c>
      <c r="AB59">
        <f t="shared" si="8"/>
        <v>1.7639225000000001E-2</v>
      </c>
      <c r="AC59">
        <f t="shared" si="9"/>
        <v>9.0014470375836694E-2</v>
      </c>
    </row>
    <row r="60" spans="1:29" x14ac:dyDescent="0.25">
      <c r="A60" t="s">
        <v>73</v>
      </c>
      <c r="B60">
        <v>0.22101103505340966</v>
      </c>
      <c r="C60" s="3">
        <v>5.4999999978287716E-2</v>
      </c>
      <c r="D60" s="3">
        <v>0.05</v>
      </c>
      <c r="E60" s="3">
        <v>7.8204241510670847E-2</v>
      </c>
      <c r="F60" s="3">
        <v>0.05</v>
      </c>
      <c r="G60" s="3">
        <v>0.05</v>
      </c>
      <c r="H60" s="3">
        <v>0.05</v>
      </c>
      <c r="I60" s="3">
        <v>0.05</v>
      </c>
      <c r="J60" s="3">
        <v>0.37326383006414515</v>
      </c>
      <c r="K60" s="3">
        <v>0.05</v>
      </c>
      <c r="L60" s="3">
        <v>0.19853192842518411</v>
      </c>
      <c r="M60" s="3">
        <v>0.05</v>
      </c>
      <c r="O60">
        <f t="shared" si="12"/>
        <v>0.24885635219524846</v>
      </c>
      <c r="P60">
        <f t="shared" si="13"/>
        <v>0.78522097252829415</v>
      </c>
      <c r="Q60">
        <f t="shared" si="14"/>
        <v>0.25683322787393836</v>
      </c>
      <c r="T60">
        <f t="shared" si="0"/>
        <v>0.16395911127414253</v>
      </c>
      <c r="U60">
        <f t="shared" si="1"/>
        <v>4.6788035000000002E-3</v>
      </c>
      <c r="V60">
        <f t="shared" si="2"/>
        <v>0.10711805000000002</v>
      </c>
      <c r="W60">
        <f t="shared" si="3"/>
        <v>0.15890740694629416</v>
      </c>
      <c r="X60">
        <f t="shared" si="4"/>
        <v>7.1670300000000013E-3</v>
      </c>
      <c r="Y60">
        <f t="shared" si="5"/>
        <v>0.11026705000000002</v>
      </c>
      <c r="Z60">
        <f t="shared" si="6"/>
        <v>0.13754566188114273</v>
      </c>
      <c r="AA60">
        <f t="shared" si="7"/>
        <v>9.3567235461962397E-2</v>
      </c>
      <c r="AB60">
        <f t="shared" si="8"/>
        <v>1.7639225000000001E-2</v>
      </c>
      <c r="AC60">
        <f t="shared" si="9"/>
        <v>8.5660790288586489E-2</v>
      </c>
    </row>
    <row r="61" spans="1:29" x14ac:dyDescent="0.25">
      <c r="A61" t="s">
        <v>74</v>
      </c>
      <c r="B61">
        <v>0.21900963020367623</v>
      </c>
      <c r="C61" s="3">
        <v>5.7499999983485067E-2</v>
      </c>
      <c r="D61" s="3">
        <v>0.05</v>
      </c>
      <c r="E61" s="3">
        <v>8.2433847178195546E-2</v>
      </c>
      <c r="F61" s="3">
        <v>0.05</v>
      </c>
      <c r="G61" s="3">
        <v>0.05</v>
      </c>
      <c r="H61" s="3">
        <v>0.05</v>
      </c>
      <c r="I61" s="3">
        <v>0.05</v>
      </c>
      <c r="J61" s="3">
        <v>0.38040543496751456</v>
      </c>
      <c r="K61" s="3">
        <v>0.05</v>
      </c>
      <c r="L61" s="3">
        <v>0.18716071785428989</v>
      </c>
      <c r="M61" s="3">
        <v>0.05</v>
      </c>
      <c r="O61">
        <f t="shared" si="12"/>
        <v>0.26254553249558382</v>
      </c>
      <c r="P61">
        <f t="shared" si="13"/>
        <v>0.78664435840540636</v>
      </c>
      <c r="Q61">
        <f t="shared" si="14"/>
        <v>0.27143238109930257</v>
      </c>
      <c r="T61">
        <f t="shared" si="0"/>
        <v>0.17160688442647953</v>
      </c>
      <c r="U61">
        <f t="shared" si="1"/>
        <v>4.6788035000000002E-3</v>
      </c>
      <c r="V61">
        <f t="shared" si="2"/>
        <v>0.10711805000000002</v>
      </c>
      <c r="W61">
        <f t="shared" si="3"/>
        <v>0.16364447075494579</v>
      </c>
      <c r="X61">
        <f t="shared" si="4"/>
        <v>7.1670300000000013E-3</v>
      </c>
      <c r="Y61">
        <f t="shared" si="5"/>
        <v>0.11026705000000002</v>
      </c>
      <c r="Z61">
        <f t="shared" si="6"/>
        <v>0.12955391302820451</v>
      </c>
      <c r="AA61">
        <f t="shared" si="7"/>
        <v>0.1008482577196631</v>
      </c>
      <c r="AB61">
        <f t="shared" si="8"/>
        <v>1.7639225000000001E-2</v>
      </c>
      <c r="AC61">
        <f t="shared" si="9"/>
        <v>8.1345069428983854E-2</v>
      </c>
    </row>
    <row r="62" spans="1:29" x14ac:dyDescent="0.25">
      <c r="A62" t="s">
        <v>75</v>
      </c>
      <c r="B62">
        <v>0.2171280383061138</v>
      </c>
      <c r="C62" s="3">
        <v>6.0000000651403596E-2</v>
      </c>
      <c r="D62" s="3">
        <v>0.05</v>
      </c>
      <c r="E62" s="3">
        <v>8.666346146608743E-2</v>
      </c>
      <c r="F62" s="3">
        <v>0.05</v>
      </c>
      <c r="G62" s="3">
        <v>0.05</v>
      </c>
      <c r="H62" s="3">
        <v>0.05</v>
      </c>
      <c r="I62" s="3">
        <v>0.05</v>
      </c>
      <c r="J62" s="3">
        <v>0.38754703464718671</v>
      </c>
      <c r="K62" s="3">
        <v>0.05</v>
      </c>
      <c r="L62" s="3">
        <v>0.17578950388672585</v>
      </c>
      <c r="M62" s="3">
        <v>0.05</v>
      </c>
      <c r="O62">
        <f t="shared" si="12"/>
        <v>0.27633465083313535</v>
      </c>
      <c r="P62">
        <f t="shared" si="13"/>
        <v>0.78806774020499659</v>
      </c>
      <c r="Q62">
        <f t="shared" si="14"/>
        <v>0.28618854512387037</v>
      </c>
      <c r="T62">
        <f t="shared" si="0"/>
        <v>0.17920014369385615</v>
      </c>
      <c r="U62">
        <f t="shared" si="1"/>
        <v>4.6788035000000002E-3</v>
      </c>
      <c r="V62">
        <f t="shared" si="2"/>
        <v>0.10711805000000002</v>
      </c>
      <c r="W62">
        <f t="shared" si="3"/>
        <v>0.16850640463202229</v>
      </c>
      <c r="X62">
        <f t="shared" si="4"/>
        <v>7.1670300000000013E-3</v>
      </c>
      <c r="Y62">
        <f t="shared" si="5"/>
        <v>0.11026705000000002</v>
      </c>
      <c r="Z62">
        <f t="shared" si="6"/>
        <v>0.12177114875848578</v>
      </c>
      <c r="AA62">
        <f t="shared" si="7"/>
        <v>0.10806470060349144</v>
      </c>
      <c r="AB62">
        <f t="shared" si="8"/>
        <v>1.7639225000000001E-2</v>
      </c>
      <c r="AC62">
        <f t="shared" si="9"/>
        <v>7.6860063891652231E-2</v>
      </c>
    </row>
    <row r="63" spans="1:29" x14ac:dyDescent="0.25">
      <c r="A63" t="s">
        <v>76</v>
      </c>
      <c r="B63">
        <v>0.21535194761317566</v>
      </c>
      <c r="C63" s="3">
        <v>6.249999989552902E-2</v>
      </c>
      <c r="D63" s="3">
        <v>0.05</v>
      </c>
      <c r="E63" s="3">
        <v>8.6153490322215448E-2</v>
      </c>
      <c r="F63" s="3">
        <v>0.05</v>
      </c>
      <c r="G63" s="3">
        <v>0.05</v>
      </c>
      <c r="H63" s="3">
        <v>0.05</v>
      </c>
      <c r="I63" s="3">
        <v>0.05</v>
      </c>
      <c r="J63" s="3">
        <v>0.38779203751382652</v>
      </c>
      <c r="K63" s="3">
        <v>0.05</v>
      </c>
      <c r="L63" s="3">
        <v>0.16574573650628538</v>
      </c>
      <c r="M63" s="3">
        <v>6.0308735657672516E-2</v>
      </c>
      <c r="O63">
        <f t="shared" si="12"/>
        <v>0.29022258952491192</v>
      </c>
      <c r="P63">
        <f t="shared" si="13"/>
        <v>0.79077889141130187</v>
      </c>
      <c r="Q63">
        <f t="shared" si="14"/>
        <v>0.3011191372795583</v>
      </c>
      <c r="T63">
        <f t="shared" si="0"/>
        <v>0.18680769952374535</v>
      </c>
      <c r="U63">
        <f t="shared" si="1"/>
        <v>4.6788035000000002E-3</v>
      </c>
      <c r="V63">
        <f t="shared" si="2"/>
        <v>0.10711805000000002</v>
      </c>
      <c r="W63">
        <f t="shared" si="3"/>
        <v>0.17338625992369927</v>
      </c>
      <c r="X63">
        <f t="shared" si="4"/>
        <v>7.1670300000000013E-3</v>
      </c>
      <c r="Y63">
        <f t="shared" si="5"/>
        <v>0.11026705000000002</v>
      </c>
      <c r="Z63">
        <f t="shared" si="6"/>
        <v>0.11411395217204388</v>
      </c>
      <c r="AA63">
        <f t="shared" si="7"/>
        <v>0.11527208195754145</v>
      </c>
      <c r="AB63">
        <f t="shared" si="8"/>
        <v>1.7639225000000001E-2</v>
      </c>
      <c r="AC63">
        <f t="shared" si="9"/>
        <v>7.2251504767365762E-2</v>
      </c>
    </row>
    <row r="64" spans="1:29" x14ac:dyDescent="0.25">
      <c r="A64" t="s">
        <v>77</v>
      </c>
      <c r="B64">
        <v>0.21365667016207657</v>
      </c>
      <c r="C64" s="3">
        <v>6.4999999935141134E-2</v>
      </c>
      <c r="D64" s="3">
        <v>0.05</v>
      </c>
      <c r="E64" s="3">
        <v>8.5008603305739033E-2</v>
      </c>
      <c r="F64" s="3">
        <v>0.05</v>
      </c>
      <c r="G64" s="3">
        <v>0.05</v>
      </c>
      <c r="H64" s="3">
        <v>0.05</v>
      </c>
      <c r="I64" s="3">
        <v>0.05</v>
      </c>
      <c r="J64" s="3">
        <v>0.38711510332083721</v>
      </c>
      <c r="K64" s="3">
        <v>0.05</v>
      </c>
      <c r="L64" s="3">
        <v>0.15587960601587347</v>
      </c>
      <c r="M64" s="3">
        <v>7.1996687357550312E-2</v>
      </c>
      <c r="O64">
        <f t="shared" si="12"/>
        <v>0.30422640157142372</v>
      </c>
      <c r="P64">
        <f t="shared" si="13"/>
        <v>0.7936628125525691</v>
      </c>
      <c r="Q64">
        <f t="shared" si="14"/>
        <v>0.31623224397595584</v>
      </c>
      <c r="T64">
        <f t="shared" si="0"/>
        <v>0.19444024375962685</v>
      </c>
      <c r="U64">
        <f t="shared" si="1"/>
        <v>4.6788035000000002E-3</v>
      </c>
      <c r="V64">
        <f t="shared" si="2"/>
        <v>0.10711805000000002</v>
      </c>
      <c r="W64">
        <f t="shared" si="3"/>
        <v>0.1781926366523752</v>
      </c>
      <c r="X64">
        <f t="shared" si="4"/>
        <v>7.1670300000000013E-3</v>
      </c>
      <c r="Y64">
        <f t="shared" si="5"/>
        <v>0.11026705000000002</v>
      </c>
      <c r="Z64">
        <f t="shared" si="6"/>
        <v>0.10651549842099285</v>
      </c>
      <c r="AA64">
        <f t="shared" si="7"/>
        <v>0.12263900653080317</v>
      </c>
      <c r="AB64">
        <f t="shared" si="8"/>
        <v>1.7639225000000001E-2</v>
      </c>
      <c r="AC64">
        <f t="shared" si="9"/>
        <v>6.7556528202486935E-2</v>
      </c>
    </row>
    <row r="65" spans="1:29" x14ac:dyDescent="0.25">
      <c r="A65" t="s">
        <v>78</v>
      </c>
      <c r="B65">
        <v>0.21204382781359729</v>
      </c>
      <c r="C65" s="3">
        <v>6.7499999925530421E-2</v>
      </c>
      <c r="D65" s="3">
        <v>0.05</v>
      </c>
      <c r="E65" s="3">
        <v>8.3864203212335037E-2</v>
      </c>
      <c r="F65" s="3">
        <v>0.05</v>
      </c>
      <c r="G65" s="3">
        <v>0.05</v>
      </c>
      <c r="H65" s="3">
        <v>0.05</v>
      </c>
      <c r="I65" s="3">
        <v>0.05</v>
      </c>
      <c r="J65" s="3">
        <v>0.38643792320098691</v>
      </c>
      <c r="K65" s="3">
        <v>0.05</v>
      </c>
      <c r="L65" s="3">
        <v>0.14601343030181041</v>
      </c>
      <c r="M65" s="3">
        <v>8.3684443284867668E-2</v>
      </c>
      <c r="O65">
        <f t="shared" si="12"/>
        <v>0.31833041603487783</v>
      </c>
      <c r="P65">
        <f t="shared" si="13"/>
        <v>0.79654647337489592</v>
      </c>
      <c r="Q65">
        <f t="shared" si="14"/>
        <v>0.33151047161094066</v>
      </c>
      <c r="T65">
        <f t="shared" si="0"/>
        <v>0.20210208681969569</v>
      </c>
      <c r="U65">
        <f t="shared" si="1"/>
        <v>4.6788035000000002E-3</v>
      </c>
      <c r="V65">
        <f t="shared" si="2"/>
        <v>0.10711805000000002</v>
      </c>
      <c r="W65">
        <f t="shared" si="3"/>
        <v>0.18301131885721136</v>
      </c>
      <c r="X65">
        <f t="shared" si="4"/>
        <v>7.1670300000000013E-3</v>
      </c>
      <c r="Y65">
        <f t="shared" si="5"/>
        <v>0.11026705000000002</v>
      </c>
      <c r="Z65">
        <f t="shared" si="6"/>
        <v>9.8981123970449184E-2</v>
      </c>
      <c r="AA65">
        <f t="shared" si="7"/>
        <v>0.12993900670771058</v>
      </c>
      <c r="AB65">
        <f t="shared" si="8"/>
        <v>1.7639225000000001E-2</v>
      </c>
      <c r="AC65">
        <f t="shared" si="9"/>
        <v>6.2798361668307601E-2</v>
      </c>
    </row>
    <row r="66" spans="1:29" x14ac:dyDescent="0.25">
      <c r="A66" t="s">
        <v>79</v>
      </c>
      <c r="B66">
        <v>0.2105153152350982</v>
      </c>
      <c r="C66" s="3">
        <v>6.9999999935141069E-2</v>
      </c>
      <c r="D66" s="3">
        <v>0.05</v>
      </c>
      <c r="E66" s="3">
        <v>8.271980862422959E-2</v>
      </c>
      <c r="F66" s="3">
        <v>0.05</v>
      </c>
      <c r="G66" s="3">
        <v>0.05</v>
      </c>
      <c r="H66" s="3">
        <v>0.05</v>
      </c>
      <c r="I66" s="3">
        <v>0.05</v>
      </c>
      <c r="J66" s="3">
        <v>0.3857607748266918</v>
      </c>
      <c r="K66" s="3">
        <v>0.05</v>
      </c>
      <c r="L66" s="3">
        <v>0.13614725070648959</v>
      </c>
      <c r="M66" s="3">
        <v>9.5372165842589035E-2</v>
      </c>
      <c r="O66">
        <f t="shared" si="12"/>
        <v>0.33251737460035546</v>
      </c>
      <c r="P66">
        <f t="shared" si="13"/>
        <v>0.79943013590248435</v>
      </c>
      <c r="Q66">
        <f t="shared" si="14"/>
        <v>0.34693661025334149</v>
      </c>
      <c r="T66">
        <f t="shared" si="0"/>
        <v>0.20978362268145964</v>
      </c>
      <c r="U66">
        <f t="shared" si="1"/>
        <v>4.6788035000000002E-3</v>
      </c>
      <c r="V66">
        <f t="shared" si="2"/>
        <v>0.10711805000000002</v>
      </c>
      <c r="W66">
        <f t="shared" si="3"/>
        <v>0.18782042352573589</v>
      </c>
      <c r="X66">
        <f t="shared" si="4"/>
        <v>7.1670300000000013E-3</v>
      </c>
      <c r="Y66">
        <f t="shared" si="5"/>
        <v>0.11026705000000002</v>
      </c>
      <c r="Z66">
        <f t="shared" si="6"/>
        <v>9.1479673538091485E-2</v>
      </c>
      <c r="AA66">
        <f t="shared" si="7"/>
        <v>0.13723375889965239</v>
      </c>
      <c r="AB66">
        <f t="shared" si="8"/>
        <v>1.7639225000000001E-2</v>
      </c>
      <c r="AC66">
        <f t="shared" si="9"/>
        <v>5.8002110455746804E-2</v>
      </c>
    </row>
    <row r="67" spans="1:29" x14ac:dyDescent="0.25">
      <c r="A67" t="s">
        <v>80</v>
      </c>
      <c r="B67">
        <v>0.20771862342437331</v>
      </c>
      <c r="C67" s="3">
        <v>7.4999999925346783E-2</v>
      </c>
      <c r="D67" s="3">
        <v>0.05</v>
      </c>
      <c r="E67" s="3">
        <v>8.0431011576746689E-2</v>
      </c>
      <c r="F67" s="3">
        <v>0.05</v>
      </c>
      <c r="G67" s="3">
        <v>0.05</v>
      </c>
      <c r="H67" s="3">
        <v>0.05</v>
      </c>
      <c r="I67" s="3">
        <v>0.05</v>
      </c>
      <c r="J67" s="3">
        <v>0.38440648404174049</v>
      </c>
      <c r="K67" s="3">
        <v>0.05</v>
      </c>
      <c r="L67" s="3">
        <v>0.1164148921777942</v>
      </c>
      <c r="M67" s="3">
        <v>0.11874761220371863</v>
      </c>
      <c r="O67">
        <f t="shared" si="12"/>
        <v>0.36106536182901755</v>
      </c>
      <c r="P67">
        <f t="shared" si="13"/>
        <v>0.80519746540327175</v>
      </c>
      <c r="Q67">
        <f t="shared" si="14"/>
        <v>0.37815622453532516</v>
      </c>
      <c r="T67">
        <f t="shared" si="0"/>
        <v>0.21747733864083685</v>
      </c>
      <c r="U67">
        <f t="shared" si="1"/>
        <v>4.6788035000000002E-3</v>
      </c>
      <c r="V67">
        <f t="shared" si="2"/>
        <v>0.10711805000000002</v>
      </c>
      <c r="W67">
        <f t="shared" si="3"/>
        <v>0.19262383959224499</v>
      </c>
      <c r="X67">
        <f t="shared" si="4"/>
        <v>7.1670300000000013E-3</v>
      </c>
      <c r="Y67">
        <f t="shared" si="5"/>
        <v>0.11026705000000002</v>
      </c>
      <c r="Z67">
        <f t="shared" si="6"/>
        <v>8.3998860681385026E-2</v>
      </c>
      <c r="AA67">
        <f t="shared" si="7"/>
        <v>0.14452482199637273</v>
      </c>
      <c r="AB67">
        <f t="shared" si="8"/>
        <v>1.7639225000000001E-2</v>
      </c>
      <c r="AC67">
        <f t="shared" si="9"/>
        <v>5.3182102011516304E-2</v>
      </c>
    </row>
    <row r="68" spans="1:29" x14ac:dyDescent="0.25">
      <c r="A68" t="s">
        <v>81</v>
      </c>
      <c r="B68">
        <v>0.20645397076487892</v>
      </c>
      <c r="C68" s="3">
        <v>7.7499999935141062E-2</v>
      </c>
      <c r="D68" s="3">
        <v>0.05</v>
      </c>
      <c r="E68" s="3">
        <v>7.9286609892065638E-2</v>
      </c>
      <c r="F68" s="3">
        <v>0.05</v>
      </c>
      <c r="G68" s="3">
        <v>0.05</v>
      </c>
      <c r="H68" s="3">
        <v>0.05</v>
      </c>
      <c r="I68" s="3">
        <v>0.05</v>
      </c>
      <c r="J68" s="3">
        <v>0.38372933950272614</v>
      </c>
      <c r="K68" s="3">
        <v>0.05</v>
      </c>
      <c r="L68" s="3">
        <v>0.10654871321980783</v>
      </c>
      <c r="M68" s="3">
        <v>0.13043533738540042</v>
      </c>
      <c r="O68">
        <f t="shared" si="12"/>
        <v>0.37538633743887784</v>
      </c>
      <c r="P68">
        <f t="shared" si="13"/>
        <v>0.80808113175797425</v>
      </c>
      <c r="Q68">
        <f t="shared" si="14"/>
        <v>0.39390785816490387</v>
      </c>
      <c r="T68">
        <f t="shared" si="0"/>
        <v>0.22517880805741089</v>
      </c>
      <c r="U68">
        <f t="shared" si="1"/>
        <v>4.6788035000000002E-3</v>
      </c>
      <c r="V68">
        <f t="shared" si="2"/>
        <v>0.10711805000000002</v>
      </c>
      <c r="W68">
        <f t="shared" si="3"/>
        <v>0.19742371443568668</v>
      </c>
      <c r="X68">
        <f t="shared" si="4"/>
        <v>7.1670300000000013E-3</v>
      </c>
      <c r="Y68">
        <f t="shared" si="5"/>
        <v>0.11026705000000002</v>
      </c>
      <c r="Z68">
        <f t="shared" si="6"/>
        <v>7.6530630713784228E-2</v>
      </c>
      <c r="AA68">
        <f t="shared" si="7"/>
        <v>0.15181301525309698</v>
      </c>
      <c r="AB68">
        <f t="shared" si="8"/>
        <v>1.7639225000000001E-2</v>
      </c>
      <c r="AC68">
        <f t="shared" si="9"/>
        <v>4.8347566120350946E-2</v>
      </c>
    </row>
    <row r="69" spans="1:29" x14ac:dyDescent="0.25">
      <c r="A69" t="s">
        <v>82</v>
      </c>
      <c r="B69">
        <v>0.20528068201011759</v>
      </c>
      <c r="C69" s="3">
        <v>7.9999999925219029E-2</v>
      </c>
      <c r="D69" s="3">
        <v>0.05</v>
      </c>
      <c r="E69" s="3">
        <v>7.8142208420650186E-2</v>
      </c>
      <c r="F69" s="3">
        <v>0.05</v>
      </c>
      <c r="G69" s="3">
        <v>0.05</v>
      </c>
      <c r="H69" s="3">
        <v>0.05</v>
      </c>
      <c r="I69" s="3">
        <v>0.05</v>
      </c>
      <c r="J69" s="3">
        <v>0.3830521993428217</v>
      </c>
      <c r="K69" s="3">
        <v>0.05</v>
      </c>
      <c r="L69" s="3">
        <v>9.6682533893958172E-2</v>
      </c>
      <c r="M69" s="3">
        <v>0.14212305834257</v>
      </c>
      <c r="O69">
        <f t="shared" si="12"/>
        <v>0.38971031829130465</v>
      </c>
      <c r="P69">
        <f t="shared" si="13"/>
        <v>0.81096479858102244</v>
      </c>
      <c r="Q69">
        <f t="shared" si="14"/>
        <v>0.40972385101818853</v>
      </c>
      <c r="T69">
        <f t="shared" si="0"/>
        <v>0.23288499748302344</v>
      </c>
      <c r="U69">
        <f t="shared" si="1"/>
        <v>4.6788035000000002E-3</v>
      </c>
      <c r="V69">
        <f t="shared" si="2"/>
        <v>0.10711805000000002</v>
      </c>
      <c r="W69">
        <f t="shared" si="3"/>
        <v>0.20222154262003841</v>
      </c>
      <c r="X69">
        <f t="shared" si="4"/>
        <v>7.1670300000000013E-3</v>
      </c>
      <c r="Y69">
        <f t="shared" si="5"/>
        <v>0.11026705000000002</v>
      </c>
      <c r="Z69">
        <f t="shared" si="6"/>
        <v>6.9070033608597883E-2</v>
      </c>
      <c r="AA69">
        <f t="shared" si="7"/>
        <v>0.1590991675282602</v>
      </c>
      <c r="AB69">
        <f t="shared" si="8"/>
        <v>1.7639225000000001E-2</v>
      </c>
      <c r="AC69">
        <f t="shared" si="9"/>
        <v>4.3504251099854278E-2</v>
      </c>
    </row>
    <row r="70" spans="1:29" x14ac:dyDescent="0.25">
      <c r="A70" t="s">
        <v>83</v>
      </c>
      <c r="B70">
        <v>0.20420033202035195</v>
      </c>
      <c r="C70" s="3">
        <v>8.2499999925153347E-2</v>
      </c>
      <c r="D70" s="3">
        <v>0.05</v>
      </c>
      <c r="E70" s="3">
        <v>7.6997823294492701E-2</v>
      </c>
      <c r="F70" s="3">
        <v>0.05</v>
      </c>
      <c r="G70" s="3">
        <v>0.05</v>
      </c>
      <c r="H70" s="3">
        <v>0.05</v>
      </c>
      <c r="I70" s="3">
        <v>0.05</v>
      </c>
      <c r="J70" s="3">
        <v>0.38237503082615798</v>
      </c>
      <c r="K70" s="3">
        <v>0.05</v>
      </c>
      <c r="L70" s="3">
        <v>8.6816354919084529E-2</v>
      </c>
      <c r="M70" s="3">
        <v>0.15381079096026484</v>
      </c>
      <c r="O70">
        <f t="shared" si="12"/>
        <v>0.40401501363342962</v>
      </c>
      <c r="P70">
        <f t="shared" si="13"/>
        <v>0.81384845398163885</v>
      </c>
      <c r="Q70">
        <f t="shared" si="14"/>
        <v>0.4255799748308261</v>
      </c>
      <c r="T70">
        <f t="shared" si="0"/>
        <v>0.24059404811909588</v>
      </c>
      <c r="U70">
        <f t="shared" si="1"/>
        <v>4.6788035000000002E-3</v>
      </c>
      <c r="V70">
        <f t="shared" si="2"/>
        <v>0.10711805000000002</v>
      </c>
      <c r="W70">
        <f t="shared" si="3"/>
        <v>0.20701813933126151</v>
      </c>
      <c r="X70">
        <f t="shared" si="4"/>
        <v>7.1670300000000013E-3</v>
      </c>
      <c r="Y70">
        <f t="shared" si="5"/>
        <v>0.11026705000000002</v>
      </c>
      <c r="Z70">
        <f t="shared" si="6"/>
        <v>6.1614014738753102E-2</v>
      </c>
      <c r="AA70">
        <f t="shared" si="7"/>
        <v>0.16638403125017961</v>
      </c>
      <c r="AB70">
        <f t="shared" si="8"/>
        <v>1.7639225000000001E-2</v>
      </c>
      <c r="AC70">
        <f t="shared" si="9"/>
        <v>3.8655667350399589E-2</v>
      </c>
    </row>
    <row r="71" spans="1:29" x14ac:dyDescent="0.25">
      <c r="A71" t="s">
        <v>84</v>
      </c>
      <c r="B71">
        <v>0.20321440307866795</v>
      </c>
      <c r="C71" s="3">
        <v>8.499999992508675E-2</v>
      </c>
      <c r="D71" s="3">
        <v>0.05</v>
      </c>
      <c r="E71" s="3">
        <v>7.5853416296971621E-2</v>
      </c>
      <c r="F71" s="3">
        <v>0.05</v>
      </c>
      <c r="G71" s="3">
        <v>0.05</v>
      </c>
      <c r="H71" s="3">
        <v>0.05</v>
      </c>
      <c r="I71" s="3">
        <v>0.05</v>
      </c>
      <c r="J71" s="3">
        <v>0.38169790180720542</v>
      </c>
      <c r="K71" s="3">
        <v>0.05</v>
      </c>
      <c r="L71" s="3">
        <v>7.695017527325726E-2</v>
      </c>
      <c r="M71" s="3">
        <v>0.16549850662256582</v>
      </c>
      <c r="O71">
        <f t="shared" si="12"/>
        <v>0.41827743819999669</v>
      </c>
      <c r="P71">
        <f t="shared" si="13"/>
        <v>0.81673212488767344</v>
      </c>
      <c r="Q71">
        <f t="shared" si="14"/>
        <v>0.44145087627797097</v>
      </c>
      <c r="T71">
        <f t="shared" si="0"/>
        <v>0.24830481786870653</v>
      </c>
      <c r="U71">
        <f t="shared" si="1"/>
        <v>4.6788035000000002E-3</v>
      </c>
      <c r="V71">
        <f t="shared" si="2"/>
        <v>0.10711805000000002</v>
      </c>
      <c r="W71">
        <f t="shared" si="3"/>
        <v>0.21181399780271309</v>
      </c>
      <c r="X71">
        <f t="shared" si="4"/>
        <v>7.1670300000000013E-3</v>
      </c>
      <c r="Y71">
        <f t="shared" si="5"/>
        <v>0.11026705000000002</v>
      </c>
      <c r="Z71">
        <f t="shared" si="6"/>
        <v>5.4160736230246892E-2</v>
      </c>
      <c r="AA71">
        <f t="shared" si="7"/>
        <v>0.17366811054386913</v>
      </c>
      <c r="AB71">
        <f t="shared" si="8"/>
        <v>1.7639225000000001E-2</v>
      </c>
      <c r="AC71">
        <f t="shared" si="9"/>
        <v>3.3803929200281607E-2</v>
      </c>
    </row>
    <row r="72" spans="1:29" x14ac:dyDescent="0.25">
      <c r="A72" t="s">
        <v>85</v>
      </c>
      <c r="B72">
        <v>0.20232427553492216</v>
      </c>
      <c r="C72" s="3">
        <v>8.7499999925018751E-2</v>
      </c>
      <c r="D72" s="3">
        <v>0.05</v>
      </c>
      <c r="E72" s="3">
        <v>7.4709016930366051E-2</v>
      </c>
      <c r="F72" s="3">
        <v>0.05</v>
      </c>
      <c r="G72" s="3">
        <v>0.05</v>
      </c>
      <c r="H72" s="3">
        <v>0.05</v>
      </c>
      <c r="I72" s="3">
        <v>0.05</v>
      </c>
      <c r="J72" s="3">
        <v>0.38102076043431793</v>
      </c>
      <c r="K72" s="3">
        <v>0.05</v>
      </c>
      <c r="L72" s="3">
        <v>6.7083995725567086E-2</v>
      </c>
      <c r="M72" s="3">
        <v>0.17718622690974903</v>
      </c>
      <c r="O72">
        <f t="shared" si="12"/>
        <v>0.43247405529405109</v>
      </c>
      <c r="P72">
        <f t="shared" si="13"/>
        <v>0.81961579057517275</v>
      </c>
      <c r="Q72">
        <f t="shared" si="14"/>
        <v>0.45731021891090962</v>
      </c>
      <c r="T72">
        <f t="shared" si="0"/>
        <v>0.25606483651201473</v>
      </c>
      <c r="U72">
        <f t="shared" si="1"/>
        <v>4.6788035000000002E-3</v>
      </c>
      <c r="V72">
        <f t="shared" si="2"/>
        <v>0.10711805000000002</v>
      </c>
      <c r="W72">
        <f t="shared" si="3"/>
        <v>0.21657113904649938</v>
      </c>
      <c r="X72">
        <f t="shared" si="4"/>
        <v>7.1670300000000013E-3</v>
      </c>
      <c r="Y72">
        <f t="shared" si="5"/>
        <v>0.11026705000000002</v>
      </c>
      <c r="Z72">
        <f t="shared" si="6"/>
        <v>4.593529064454268E-2</v>
      </c>
      <c r="AA72">
        <f t="shared" si="7"/>
        <v>0.18048738535123451</v>
      </c>
      <c r="AB72">
        <f t="shared" si="8"/>
        <v>1.7639225000000001E-2</v>
      </c>
      <c r="AC72">
        <f t="shared" si="9"/>
        <v>2.9728580000000001E-2</v>
      </c>
    </row>
    <row r="73" spans="1:29" x14ac:dyDescent="0.25">
      <c r="A73" t="s">
        <v>86</v>
      </c>
      <c r="B73">
        <v>0.20153121880327748</v>
      </c>
      <c r="C73" s="3">
        <v>8.9999999935141031E-2</v>
      </c>
      <c r="D73" s="3">
        <v>0.05</v>
      </c>
      <c r="E73" s="3">
        <v>7.3564624805498066E-2</v>
      </c>
      <c r="F73" s="3">
        <v>0.05</v>
      </c>
      <c r="G73" s="3">
        <v>0.05</v>
      </c>
      <c r="H73" s="3">
        <v>0.05</v>
      </c>
      <c r="I73" s="3">
        <v>0.05</v>
      </c>
      <c r="J73" s="3">
        <v>0.38034360665358535</v>
      </c>
      <c r="K73" s="3">
        <v>0.05</v>
      </c>
      <c r="L73" s="3">
        <v>5.7217816295042453E-2</v>
      </c>
      <c r="M73" s="3">
        <v>0.18887395224587419</v>
      </c>
      <c r="O73">
        <f t="shared" si="12"/>
        <v>0.4465809340586262</v>
      </c>
      <c r="P73">
        <f t="shared" si="13"/>
        <v>0.82249945122852608</v>
      </c>
      <c r="Q73">
        <f t="shared" si="14"/>
        <v>0.47313084963741769</v>
      </c>
      <c r="T73">
        <f t="shared" si="0"/>
        <v>0.25960236985994672</v>
      </c>
      <c r="U73">
        <f t="shared" si="1"/>
        <v>4.6788035000000002E-3</v>
      </c>
      <c r="V73">
        <f t="shared" si="2"/>
        <v>0.10711805000000002</v>
      </c>
      <c r="W73">
        <f t="shared" si="3"/>
        <v>0.22535169161637378</v>
      </c>
      <c r="X73">
        <f t="shared" si="4"/>
        <v>7.1670300000000013E-3</v>
      </c>
      <c r="Y73">
        <f t="shared" si="5"/>
        <v>0.11026705000000002</v>
      </c>
      <c r="Z73">
        <f t="shared" si="6"/>
        <v>3.5280465000000004E-2</v>
      </c>
      <c r="AA73">
        <f t="shared" si="7"/>
        <v>0.18607346363994751</v>
      </c>
      <c r="AB73">
        <f t="shared" si="8"/>
        <v>1.7639225000000001E-2</v>
      </c>
      <c r="AC73">
        <f t="shared" si="9"/>
        <v>2.9728580000000001E-2</v>
      </c>
    </row>
    <row r="74" spans="1:29" x14ac:dyDescent="0.25">
      <c r="A74" t="s">
        <v>87</v>
      </c>
      <c r="B74">
        <v>0.20090030667842851</v>
      </c>
      <c r="C74" s="3">
        <v>9.2499999885511164E-2</v>
      </c>
      <c r="D74" s="3">
        <v>0.05</v>
      </c>
      <c r="E74" s="3">
        <v>5.6941833192668649E-2</v>
      </c>
      <c r="F74" s="3">
        <v>0.05</v>
      </c>
      <c r="G74" s="3">
        <v>0.05</v>
      </c>
      <c r="H74" s="3">
        <v>0.05</v>
      </c>
      <c r="I74" s="3">
        <v>0.05</v>
      </c>
      <c r="J74" s="3">
        <v>0.37484442127416245</v>
      </c>
      <c r="K74" s="3">
        <v>0.05</v>
      </c>
      <c r="L74" s="3">
        <v>0.05</v>
      </c>
      <c r="M74" s="3">
        <v>0.21821374553316894</v>
      </c>
      <c r="O74">
        <f t="shared" si="12"/>
        <v>0.46042737024573827</v>
      </c>
      <c r="P74">
        <f t="shared" si="13"/>
        <v>0.83196195349658153</v>
      </c>
      <c r="Q74">
        <f t="shared" si="14"/>
        <v>0.48893961968501409</v>
      </c>
      <c r="T74">
        <f t="shared" si="0"/>
        <v>0.23773463894433836</v>
      </c>
      <c r="U74">
        <f t="shared" si="1"/>
        <v>4.6788035000000002E-3</v>
      </c>
      <c r="V74">
        <f t="shared" si="2"/>
        <v>0.10711805000000002</v>
      </c>
      <c r="W74">
        <f t="shared" si="3"/>
        <v>0.26238107766416374</v>
      </c>
      <c r="X74">
        <f t="shared" si="4"/>
        <v>7.1670300000000013E-3</v>
      </c>
      <c r="Y74">
        <f t="shared" si="5"/>
        <v>0.11026705000000002</v>
      </c>
      <c r="Z74">
        <f t="shared" si="6"/>
        <v>3.5280465000000004E-2</v>
      </c>
      <c r="AA74">
        <f t="shared" si="7"/>
        <v>0.18826811842953253</v>
      </c>
      <c r="AB74">
        <f t="shared" si="8"/>
        <v>1.7639225000000001E-2</v>
      </c>
      <c r="AC74">
        <f t="shared" si="9"/>
        <v>2.9728580000000001E-2</v>
      </c>
    </row>
    <row r="75" spans="1:29" x14ac:dyDescent="0.25">
      <c r="A75" t="s">
        <v>88</v>
      </c>
      <c r="B75">
        <v>0.20108735448203321</v>
      </c>
      <c r="C75" s="3">
        <v>9.4999999844663105E-2</v>
      </c>
      <c r="D75" s="3">
        <v>0.05</v>
      </c>
      <c r="E75" s="3">
        <v>0.05</v>
      </c>
      <c r="F75" s="3">
        <v>0.05</v>
      </c>
      <c r="G75" s="3">
        <v>6.0290153861132387E-2</v>
      </c>
      <c r="H75" s="3">
        <v>0.05</v>
      </c>
      <c r="I75" s="3">
        <v>0.05</v>
      </c>
      <c r="J75" s="3">
        <v>0.35987178056499891</v>
      </c>
      <c r="K75" s="3">
        <v>0.05</v>
      </c>
      <c r="L75" s="3">
        <v>0.05</v>
      </c>
      <c r="M75" s="3">
        <v>0.22983806557386877</v>
      </c>
      <c r="O75">
        <f t="shared" si="12"/>
        <v>0.47243149669638318</v>
      </c>
      <c r="P75">
        <f t="shared" si="13"/>
        <v>0.84042837040412377</v>
      </c>
      <c r="Q75">
        <f t="shared" si="14"/>
        <v>0.50272311683657622</v>
      </c>
      <c r="T75">
        <f t="shared" ref="T75:T86" si="15">$D$6*D104</f>
        <v>0.21585850562689057</v>
      </c>
      <c r="U75">
        <f t="shared" ref="U75:U86" si="16">$E$6*E104</f>
        <v>4.6788035000000002E-3</v>
      </c>
      <c r="V75">
        <f t="shared" ref="V75:V86" si="17">$F$6*F104</f>
        <v>0.10711805000000002</v>
      </c>
      <c r="W75">
        <f t="shared" ref="W75:W86" si="18">$G$6*G104</f>
        <v>0.29942469181908793</v>
      </c>
      <c r="X75">
        <f t="shared" ref="X75:X86" si="19">$H$6*H104</f>
        <v>7.1670300000000013E-3</v>
      </c>
      <c r="Y75">
        <f t="shared" ref="Y75:Y86" si="20">$I$6*I104</f>
        <v>0.11026705000000002</v>
      </c>
      <c r="Z75">
        <f t="shared" ref="Z75:Z86" si="21">$J$6*J104</f>
        <v>3.5280465000000004E-2</v>
      </c>
      <c r="AA75">
        <f t="shared" ref="AA75:AA86" si="22">$K$6*K104</f>
        <v>0.19046361644413806</v>
      </c>
      <c r="AB75">
        <f t="shared" ref="AB75:AB86" si="23">$L$6*L104</f>
        <v>1.7639225000000001E-2</v>
      </c>
      <c r="AC75">
        <f t="shared" ref="AC75:AC86" si="24">$M$6*M104</f>
        <v>2.9728580000000001E-2</v>
      </c>
    </row>
    <row r="76" spans="1:29" x14ac:dyDescent="0.25">
      <c r="A76" t="s">
        <v>89</v>
      </c>
      <c r="B76">
        <v>0.20155113633886609</v>
      </c>
      <c r="C76" s="3">
        <v>9.7500000033229436E-2</v>
      </c>
      <c r="D76" s="3">
        <v>5.5455441520814379E-2</v>
      </c>
      <c r="E76" s="3">
        <v>0.05</v>
      </c>
      <c r="F76" s="3">
        <v>0.05</v>
      </c>
      <c r="G76" s="3">
        <v>6.9221725835163173E-2</v>
      </c>
      <c r="H76" s="3">
        <v>0.05</v>
      </c>
      <c r="I76" s="3">
        <v>0.05</v>
      </c>
      <c r="J76" s="3">
        <v>0.34741060405418406</v>
      </c>
      <c r="K76" s="3">
        <v>0.05</v>
      </c>
      <c r="L76" s="3">
        <v>0.05</v>
      </c>
      <c r="M76" s="3">
        <v>0.22791222858983848</v>
      </c>
      <c r="O76">
        <f t="shared" si="12"/>
        <v>0.4837482030828324</v>
      </c>
      <c r="P76">
        <f t="shared" si="13"/>
        <v>0.84541975691708848</v>
      </c>
      <c r="Q76">
        <f t="shared" si="14"/>
        <v>0.51566819420836663</v>
      </c>
      <c r="T76">
        <f t="shared" si="15"/>
        <v>0.19398237267689977</v>
      </c>
      <c r="U76">
        <f t="shared" si="16"/>
        <v>4.6788035000000002E-3</v>
      </c>
      <c r="V76">
        <f t="shared" si="17"/>
        <v>0.10711805000000002</v>
      </c>
      <c r="W76">
        <f t="shared" si="18"/>
        <v>0.33646830603357691</v>
      </c>
      <c r="X76">
        <f t="shared" si="19"/>
        <v>7.1670300000000013E-3</v>
      </c>
      <c r="Y76">
        <f t="shared" si="20"/>
        <v>0.11026705000000002</v>
      </c>
      <c r="Z76">
        <f t="shared" si="21"/>
        <v>3.5280465000000004E-2</v>
      </c>
      <c r="AA76">
        <f t="shared" si="22"/>
        <v>0.19265911340091119</v>
      </c>
      <c r="AB76">
        <f t="shared" si="23"/>
        <v>1.7639225000000001E-2</v>
      </c>
      <c r="AC76">
        <f t="shared" si="24"/>
        <v>2.9728580000000001E-2</v>
      </c>
    </row>
    <row r="77" spans="1:29" x14ac:dyDescent="0.25">
      <c r="A77" t="s">
        <v>90</v>
      </c>
      <c r="B77">
        <v>0.20218713503442903</v>
      </c>
      <c r="C77" s="3">
        <v>0.10000000001183516</v>
      </c>
      <c r="D77" s="3">
        <v>6.8425170353056772E-2</v>
      </c>
      <c r="E77" s="3">
        <v>0.05</v>
      </c>
      <c r="F77" s="3">
        <v>0.05</v>
      </c>
      <c r="G77" s="3">
        <v>7.4100522655173501E-2</v>
      </c>
      <c r="H77" s="3">
        <v>0.05</v>
      </c>
      <c r="I77" s="3">
        <v>0.05</v>
      </c>
      <c r="J77" s="3">
        <v>0.3355034690161327</v>
      </c>
      <c r="K77" s="3">
        <v>0.05</v>
      </c>
      <c r="L77" s="3">
        <v>0.05</v>
      </c>
      <c r="M77" s="3">
        <v>0.22197083797563688</v>
      </c>
      <c r="O77">
        <f t="shared" si="12"/>
        <v>0.49459131014842689</v>
      </c>
      <c r="P77">
        <f t="shared" si="13"/>
        <v>0.84868239394867273</v>
      </c>
      <c r="Q77">
        <f t="shared" si="14"/>
        <v>0.52805978298950418</v>
      </c>
      <c r="T77">
        <f t="shared" si="15"/>
        <v>0.17210624041474409</v>
      </c>
      <c r="U77">
        <f t="shared" si="16"/>
        <v>4.6788035000000002E-3</v>
      </c>
      <c r="V77">
        <f t="shared" si="17"/>
        <v>0.10711805000000002</v>
      </c>
      <c r="W77">
        <f t="shared" si="18"/>
        <v>0.37351192035968078</v>
      </c>
      <c r="X77">
        <f t="shared" si="19"/>
        <v>7.1670300000000013E-3</v>
      </c>
      <c r="Y77">
        <f t="shared" si="20"/>
        <v>0.11026705000000002</v>
      </c>
      <c r="Z77">
        <f t="shared" si="21"/>
        <v>3.5280465000000004E-2</v>
      </c>
      <c r="AA77">
        <f t="shared" si="22"/>
        <v>0.19485460837737587</v>
      </c>
      <c r="AB77">
        <f t="shared" si="23"/>
        <v>1.7639225000000001E-2</v>
      </c>
      <c r="AC77">
        <f t="shared" si="24"/>
        <v>2.9728580000000001E-2</v>
      </c>
    </row>
    <row r="78" spans="1:29" x14ac:dyDescent="0.25">
      <c r="A78" t="s">
        <v>91</v>
      </c>
      <c r="B78">
        <v>0.20296935240364311</v>
      </c>
      <c r="C78" s="3">
        <v>0.10249999996556788</v>
      </c>
      <c r="D78" s="3">
        <v>8.1965598513325869E-2</v>
      </c>
      <c r="E78" s="3">
        <v>0.05</v>
      </c>
      <c r="F78" s="3">
        <v>0.05</v>
      </c>
      <c r="G78" s="3">
        <v>7.8743669016023976E-2</v>
      </c>
      <c r="H78" s="3">
        <v>0.05</v>
      </c>
      <c r="I78" s="3">
        <v>0.05</v>
      </c>
      <c r="J78" s="3">
        <v>0.32420381346225507</v>
      </c>
      <c r="K78" s="3">
        <v>0.05</v>
      </c>
      <c r="L78" s="3">
        <v>0.05</v>
      </c>
      <c r="M78" s="3">
        <v>0.21508691900839505</v>
      </c>
      <c r="O78">
        <f t="shared" si="12"/>
        <v>0.50500235011701256</v>
      </c>
      <c r="P78">
        <f t="shared" si="13"/>
        <v>0.85192315172230726</v>
      </c>
      <c r="Q78">
        <f t="shared" si="14"/>
        <v>0.54000025063029389</v>
      </c>
      <c r="T78">
        <f t="shared" si="15"/>
        <v>0.15023010708182674</v>
      </c>
      <c r="U78">
        <f t="shared" si="16"/>
        <v>4.6788035000000002E-3</v>
      </c>
      <c r="V78">
        <f t="shared" si="17"/>
        <v>0.10711805000000002</v>
      </c>
      <c r="W78">
        <f t="shared" si="18"/>
        <v>0.41055553451202942</v>
      </c>
      <c r="X78">
        <f t="shared" si="19"/>
        <v>7.1670300000000013E-3</v>
      </c>
      <c r="Y78">
        <f t="shared" si="20"/>
        <v>0.11026705000000002</v>
      </c>
      <c r="Z78">
        <f t="shared" si="21"/>
        <v>3.5280465000000004E-2</v>
      </c>
      <c r="AA78">
        <f t="shared" si="22"/>
        <v>0.197050106436617</v>
      </c>
      <c r="AB78">
        <f t="shared" si="23"/>
        <v>1.7639225000000001E-2</v>
      </c>
      <c r="AC78">
        <f t="shared" si="24"/>
        <v>2.9728580000000001E-2</v>
      </c>
    </row>
    <row r="79" spans="1:29" x14ac:dyDescent="0.25">
      <c r="A79" t="s">
        <v>92</v>
      </c>
      <c r="B79">
        <v>0.20389586741810237</v>
      </c>
      <c r="C79" s="3">
        <v>0.10500000001254089</v>
      </c>
      <c r="D79" s="3">
        <v>9.5593564661647548E-2</v>
      </c>
      <c r="E79" s="3">
        <v>0.05</v>
      </c>
      <c r="F79" s="3">
        <v>0.05</v>
      </c>
      <c r="G79" s="3">
        <v>8.3295001928792078E-2</v>
      </c>
      <c r="H79" s="3">
        <v>0.05</v>
      </c>
      <c r="I79" s="3">
        <v>0.05</v>
      </c>
      <c r="J79" s="3">
        <v>0.31256110801692433</v>
      </c>
      <c r="K79" s="3">
        <v>0.05</v>
      </c>
      <c r="L79" s="3">
        <v>0.05</v>
      </c>
      <c r="M79" s="3">
        <v>0.20855032539263602</v>
      </c>
      <c r="O79">
        <f t="shared" si="12"/>
        <v>0.51496875018673749</v>
      </c>
      <c r="P79">
        <f t="shared" si="13"/>
        <v>0.85507613436326046</v>
      </c>
      <c r="Q79">
        <f t="shared" si="14"/>
        <v>0.55146857827490303</v>
      </c>
      <c r="T79">
        <f t="shared" si="15"/>
        <v>0.12835397411618404</v>
      </c>
      <c r="U79">
        <f t="shared" si="16"/>
        <v>4.6788035000000002E-3</v>
      </c>
      <c r="V79">
        <f t="shared" si="17"/>
        <v>0.10711805000000002</v>
      </c>
      <c r="W79">
        <f t="shared" si="18"/>
        <v>0.44759914872397788</v>
      </c>
      <c r="X79">
        <f t="shared" si="19"/>
        <v>7.1670300000000013E-3</v>
      </c>
      <c r="Y79">
        <f t="shared" si="20"/>
        <v>0.11026705000000002</v>
      </c>
      <c r="Z79">
        <f t="shared" si="21"/>
        <v>3.5280465000000004E-2</v>
      </c>
      <c r="AA79">
        <f t="shared" si="22"/>
        <v>0.19924560343845396</v>
      </c>
      <c r="AB79">
        <f t="shared" si="23"/>
        <v>1.7639225000000001E-2</v>
      </c>
      <c r="AC79">
        <f t="shared" si="24"/>
        <v>2.9728580000000001E-2</v>
      </c>
    </row>
    <row r="80" spans="1:29" x14ac:dyDescent="0.25">
      <c r="A80" t="s">
        <v>93</v>
      </c>
      <c r="B80">
        <v>0.20496460144290052</v>
      </c>
      <c r="C80" s="3">
        <v>0.10750000002015173</v>
      </c>
      <c r="D80" s="3">
        <v>0.10951566124574724</v>
      </c>
      <c r="E80" s="3">
        <v>0.05</v>
      </c>
      <c r="F80" s="3">
        <v>0.05</v>
      </c>
      <c r="G80" s="3">
        <v>8.7589690537347928E-2</v>
      </c>
      <c r="H80" s="3">
        <v>0.05</v>
      </c>
      <c r="I80" s="3">
        <v>0.05</v>
      </c>
      <c r="J80" s="3">
        <v>0.30017208226459308</v>
      </c>
      <c r="K80" s="3">
        <v>0.05</v>
      </c>
      <c r="L80" s="3">
        <v>0.05</v>
      </c>
      <c r="M80" s="3">
        <v>0.20272256595231172</v>
      </c>
      <c r="O80">
        <f t="shared" si="12"/>
        <v>0.52448080919035822</v>
      </c>
      <c r="P80">
        <f t="shared" si="13"/>
        <v>0.85801282342708007</v>
      </c>
      <c r="Q80">
        <f t="shared" si="14"/>
        <v>0.56244392569480395</v>
      </c>
      <c r="T80">
        <f t="shared" si="15"/>
        <v>0.10647784120388945</v>
      </c>
      <c r="U80">
        <f t="shared" si="16"/>
        <v>4.6788035000000002E-3</v>
      </c>
      <c r="V80">
        <f t="shared" si="17"/>
        <v>0.10711805000000002</v>
      </c>
      <c r="W80">
        <f t="shared" si="18"/>
        <v>0.48464276284563385</v>
      </c>
      <c r="X80">
        <f t="shared" si="19"/>
        <v>7.1670300000000013E-3</v>
      </c>
      <c r="Y80">
        <f t="shared" si="20"/>
        <v>0.11026705000000002</v>
      </c>
      <c r="Z80">
        <f t="shared" si="21"/>
        <v>3.5280465000000004E-2</v>
      </c>
      <c r="AA80">
        <f t="shared" si="22"/>
        <v>0.20144110043487143</v>
      </c>
      <c r="AB80">
        <f t="shared" si="23"/>
        <v>1.7639225000000001E-2</v>
      </c>
      <c r="AC80">
        <f t="shared" si="24"/>
        <v>2.9728580000000001E-2</v>
      </c>
    </row>
    <row r="81" spans="1:29" x14ac:dyDescent="0.25">
      <c r="A81" t="s">
        <v>94</v>
      </c>
      <c r="B81">
        <v>0.20617368470685327</v>
      </c>
      <c r="C81" s="3">
        <v>0.11000000001487906</v>
      </c>
      <c r="D81" s="3">
        <v>0.12328578587856215</v>
      </c>
      <c r="E81" s="3">
        <v>0.05</v>
      </c>
      <c r="F81" s="3">
        <v>0.05</v>
      </c>
      <c r="G81" s="3">
        <v>9.2138322142358411E-2</v>
      </c>
      <c r="H81" s="3">
        <v>0.05</v>
      </c>
      <c r="I81" s="3">
        <v>0.05</v>
      </c>
      <c r="J81" s="3">
        <v>0.28911951365652327</v>
      </c>
      <c r="K81" s="3">
        <v>0.05</v>
      </c>
      <c r="L81" s="3">
        <v>0.05</v>
      </c>
      <c r="M81" s="3">
        <v>0.19545637832255613</v>
      </c>
      <c r="O81">
        <f t="shared" si="12"/>
        <v>0.53353074700722281</v>
      </c>
      <c r="P81">
        <f t="shared" si="13"/>
        <v>0.86124527601992273</v>
      </c>
      <c r="Q81">
        <f t="shared" si="14"/>
        <v>0.57293525258949329</v>
      </c>
      <c r="T81">
        <f t="shared" si="15"/>
        <v>8.4601708184944127E-2</v>
      </c>
      <c r="U81">
        <f t="shared" si="16"/>
        <v>4.6788035000000002E-3</v>
      </c>
      <c r="V81">
        <f t="shared" si="17"/>
        <v>0.10711805000000002</v>
      </c>
      <c r="W81">
        <f t="shared" si="18"/>
        <v>0.52168637714788124</v>
      </c>
      <c r="X81">
        <f t="shared" si="19"/>
        <v>7.1670300000000013E-3</v>
      </c>
      <c r="Y81">
        <f t="shared" si="20"/>
        <v>0.11026705000000002</v>
      </c>
      <c r="Z81">
        <f t="shared" si="21"/>
        <v>3.5280465000000004E-2</v>
      </c>
      <c r="AA81">
        <f t="shared" si="22"/>
        <v>0.2036365974419983</v>
      </c>
      <c r="AB81">
        <f t="shared" si="23"/>
        <v>1.7639225000000001E-2</v>
      </c>
      <c r="AC81">
        <f t="shared" si="24"/>
        <v>2.9728580000000001E-2</v>
      </c>
    </row>
    <row r="82" spans="1:29" x14ac:dyDescent="0.25">
      <c r="A82" t="s">
        <v>95</v>
      </c>
      <c r="B82">
        <v>0.20752024848796943</v>
      </c>
      <c r="C82" s="3">
        <v>0.11250000001627147</v>
      </c>
      <c r="D82" s="3">
        <v>0.13690932172337106</v>
      </c>
      <c r="E82" s="3">
        <v>0.05</v>
      </c>
      <c r="F82" s="3">
        <v>0.05</v>
      </c>
      <c r="G82" s="3">
        <v>9.6582468760689141E-2</v>
      </c>
      <c r="H82" s="3">
        <v>0.05</v>
      </c>
      <c r="I82" s="3">
        <v>0.05</v>
      </c>
      <c r="J82" s="3">
        <v>0.27661782146575287</v>
      </c>
      <c r="K82" s="3">
        <v>0.05</v>
      </c>
      <c r="L82" s="3">
        <v>0.05</v>
      </c>
      <c r="M82" s="3">
        <v>0.18989038805018699</v>
      </c>
      <c r="O82">
        <f t="shared" si="12"/>
        <v>0.54211577345327544</v>
      </c>
      <c r="P82">
        <f t="shared" si="13"/>
        <v>0.86423310916810636</v>
      </c>
      <c r="Q82">
        <f t="shared" si="14"/>
        <v>0.58291223007241388</v>
      </c>
      <c r="T82">
        <f t="shared" si="15"/>
        <v>6.272557521932895E-2</v>
      </c>
      <c r="U82">
        <f t="shared" si="16"/>
        <v>4.6788035000000002E-3</v>
      </c>
      <c r="V82">
        <f t="shared" si="17"/>
        <v>0.10711805000000002</v>
      </c>
      <c r="W82">
        <f t="shared" si="18"/>
        <v>0.5587299913598337</v>
      </c>
      <c r="X82">
        <f t="shared" si="19"/>
        <v>7.1670300000000013E-3</v>
      </c>
      <c r="Y82">
        <f t="shared" si="20"/>
        <v>0.11026705000000002</v>
      </c>
      <c r="Z82">
        <f t="shared" si="21"/>
        <v>3.5280465000000004E-2</v>
      </c>
      <c r="AA82">
        <f t="shared" si="22"/>
        <v>0.2058320944437568</v>
      </c>
      <c r="AB82">
        <f t="shared" si="23"/>
        <v>1.7639225000000001E-2</v>
      </c>
      <c r="AC82">
        <f t="shared" si="24"/>
        <v>2.9728580000000001E-2</v>
      </c>
    </row>
    <row r="83" spans="1:29" x14ac:dyDescent="0.25">
      <c r="A83" t="s">
        <v>96</v>
      </c>
      <c r="B83">
        <v>0.20900206189367188</v>
      </c>
      <c r="C83" s="3">
        <v>0.1150000000140099</v>
      </c>
      <c r="D83" s="3">
        <v>0.15072140187925334</v>
      </c>
      <c r="E83" s="3">
        <v>0.05</v>
      </c>
      <c r="F83" s="3">
        <v>0.05</v>
      </c>
      <c r="G83" s="3">
        <v>0.10110932377772401</v>
      </c>
      <c r="H83" s="3">
        <v>0.05</v>
      </c>
      <c r="I83" s="3">
        <v>0.05</v>
      </c>
      <c r="J83" s="3">
        <v>0.26557502114161224</v>
      </c>
      <c r="K83" s="3">
        <v>0.05</v>
      </c>
      <c r="L83" s="3">
        <v>0.05</v>
      </c>
      <c r="M83" s="3">
        <v>0.18259425320141029</v>
      </c>
      <c r="O83">
        <f t="shared" si="12"/>
        <v>0.55023380617419571</v>
      </c>
      <c r="P83">
        <f t="shared" si="13"/>
        <v>0.8674572011362971</v>
      </c>
      <c r="Q83">
        <f t="shared" si="14"/>
        <v>0.59239036981666837</v>
      </c>
      <c r="T83">
        <f t="shared" si="15"/>
        <v>4.0849442307030637E-2</v>
      </c>
      <c r="U83">
        <f t="shared" si="16"/>
        <v>4.6788035000000002E-3</v>
      </c>
      <c r="V83">
        <f t="shared" si="17"/>
        <v>0.10711805000000002</v>
      </c>
      <c r="W83">
        <f t="shared" si="18"/>
        <v>0.5957736054814895</v>
      </c>
      <c r="X83">
        <f t="shared" si="19"/>
        <v>7.1670300000000013E-3</v>
      </c>
      <c r="Y83">
        <f t="shared" si="20"/>
        <v>0.11026705000000002</v>
      </c>
      <c r="Z83">
        <f t="shared" si="21"/>
        <v>3.5280465000000004E-2</v>
      </c>
      <c r="AA83">
        <f t="shared" si="22"/>
        <v>0.20802759144018437</v>
      </c>
      <c r="AB83">
        <f t="shared" si="23"/>
        <v>1.7639225000000001E-2</v>
      </c>
      <c r="AC83">
        <f t="shared" si="24"/>
        <v>2.9728580000000001E-2</v>
      </c>
    </row>
    <row r="84" spans="1:29" x14ac:dyDescent="0.25">
      <c r="A84" t="s">
        <v>97</v>
      </c>
      <c r="B84">
        <v>0.21061583897662428</v>
      </c>
      <c r="C84" s="3">
        <v>0.1175000000157555</v>
      </c>
      <c r="D84" s="3">
        <v>0.16430298290940157</v>
      </c>
      <c r="E84" s="3">
        <v>0.05</v>
      </c>
      <c r="F84" s="3">
        <v>0.05</v>
      </c>
      <c r="G84" s="3">
        <v>0.10557524734974899</v>
      </c>
      <c r="H84" s="3">
        <v>0.05</v>
      </c>
      <c r="I84" s="3">
        <v>0.05</v>
      </c>
      <c r="J84" s="3">
        <v>0.25306356643650124</v>
      </c>
      <c r="K84" s="3">
        <v>0.05</v>
      </c>
      <c r="L84" s="3">
        <v>0.05</v>
      </c>
      <c r="M84" s="3">
        <v>0.17705820330434816</v>
      </c>
      <c r="O84">
        <f t="shared" si="12"/>
        <v>0.55788776659288442</v>
      </c>
      <c r="P84">
        <f t="shared" si="13"/>
        <v>0.87045339586433879</v>
      </c>
      <c r="Q84">
        <f t="shared" si="14"/>
        <v>0.60134809234462183</v>
      </c>
      <c r="T84">
        <f t="shared" si="15"/>
        <v>3.5246550000000001E-2</v>
      </c>
      <c r="U84">
        <f t="shared" si="16"/>
        <v>4.6788035000000002E-3</v>
      </c>
      <c r="V84">
        <f t="shared" si="17"/>
        <v>0.10711805000000002</v>
      </c>
      <c r="W84">
        <f t="shared" si="18"/>
        <v>0.63547414447161865</v>
      </c>
      <c r="X84">
        <f t="shared" si="19"/>
        <v>7.1670300000000013E-3</v>
      </c>
      <c r="Y84">
        <f t="shared" si="20"/>
        <v>0.11026705000000002</v>
      </c>
      <c r="Z84">
        <f t="shared" si="21"/>
        <v>3.5280465000000004E-2</v>
      </c>
      <c r="AA84">
        <f t="shared" si="22"/>
        <v>0.16334732480265715</v>
      </c>
      <c r="AB84">
        <f t="shared" si="23"/>
        <v>1.7639225000000001E-2</v>
      </c>
      <c r="AC84">
        <f t="shared" si="24"/>
        <v>2.9728580000000001E-2</v>
      </c>
    </row>
    <row r="85" spans="1:29" x14ac:dyDescent="0.25">
      <c r="A85" t="s">
        <v>98</v>
      </c>
      <c r="B85">
        <v>0.21235900465980834</v>
      </c>
      <c r="C85" s="3">
        <v>0.12000000001424718</v>
      </c>
      <c r="D85" s="3">
        <v>0.17813533918900856</v>
      </c>
      <c r="E85" s="3">
        <v>0.05</v>
      </c>
      <c r="F85" s="3">
        <v>0.05</v>
      </c>
      <c r="G85" s="3">
        <v>0.11009125905031654</v>
      </c>
      <c r="H85" s="3">
        <v>0.05</v>
      </c>
      <c r="I85" s="3">
        <v>0.05</v>
      </c>
      <c r="J85" s="3">
        <v>0.24202298559350197</v>
      </c>
      <c r="K85" s="3">
        <v>0.05</v>
      </c>
      <c r="L85" s="3">
        <v>0.05</v>
      </c>
      <c r="M85" s="3">
        <v>0.1697504161671729</v>
      </c>
      <c r="O85">
        <f t="shared" si="12"/>
        <v>0.56508081777122177</v>
      </c>
      <c r="P85">
        <f t="shared" si="13"/>
        <v>0.87367296328162025</v>
      </c>
      <c r="Q85">
        <f t="shared" si="14"/>
        <v>0.60980710981140529</v>
      </c>
      <c r="T85">
        <f t="shared" si="15"/>
        <v>3.5246550000000001E-2</v>
      </c>
      <c r="U85">
        <f t="shared" si="16"/>
        <v>4.6788035000000002E-3</v>
      </c>
      <c r="V85">
        <f t="shared" si="17"/>
        <v>0.10711805000000002</v>
      </c>
      <c r="W85">
        <f t="shared" si="18"/>
        <v>0.67605139995321695</v>
      </c>
      <c r="X85">
        <f t="shared" si="19"/>
        <v>7.1670300000000013E-3</v>
      </c>
      <c r="Y85">
        <f t="shared" si="20"/>
        <v>0.11026705000000002</v>
      </c>
      <c r="Z85">
        <f t="shared" si="21"/>
        <v>3.5280465000000004E-2</v>
      </c>
      <c r="AA85">
        <f t="shared" si="22"/>
        <v>0.10258468897328782</v>
      </c>
      <c r="AB85">
        <f t="shared" si="23"/>
        <v>1.7639225000000001E-2</v>
      </c>
      <c r="AC85">
        <f t="shared" si="24"/>
        <v>2.9728580000000001E-2</v>
      </c>
    </row>
    <row r="86" spans="1:29" x14ac:dyDescent="0.25">
      <c r="A86" t="s">
        <v>99</v>
      </c>
      <c r="B86">
        <v>0.21422826695380237</v>
      </c>
      <c r="C86" s="3">
        <v>0.12250000001155645</v>
      </c>
      <c r="D86" s="3">
        <v>0.19180324717325978</v>
      </c>
      <c r="E86" s="3">
        <v>0.05</v>
      </c>
      <c r="F86" s="3">
        <v>0.05</v>
      </c>
      <c r="G86" s="3">
        <v>0.11466726477459895</v>
      </c>
      <c r="H86" s="3">
        <v>0.05</v>
      </c>
      <c r="I86" s="3">
        <v>0.05</v>
      </c>
      <c r="J86" s="3">
        <v>0.23074538022893215</v>
      </c>
      <c r="K86" s="3">
        <v>0.05</v>
      </c>
      <c r="L86" s="3">
        <v>0.05</v>
      </c>
      <c r="M86" s="3">
        <v>0.16278410782320907</v>
      </c>
      <c r="O86">
        <f t="shared" si="12"/>
        <v>0.5718199645333133</v>
      </c>
      <c r="P86">
        <f t="shared" si="13"/>
        <v>0.87688684120716009</v>
      </c>
      <c r="Q86">
        <f t="shared" si="14"/>
        <v>0.61776155563583679</v>
      </c>
      <c r="T86">
        <f t="shared" si="15"/>
        <v>3.5246550000000001E-2</v>
      </c>
      <c r="U86">
        <f t="shared" si="16"/>
        <v>4.6788035000000002E-3</v>
      </c>
      <c r="V86">
        <f t="shared" si="17"/>
        <v>0.10711805000000002</v>
      </c>
      <c r="W86">
        <f t="shared" si="18"/>
        <v>0.68251094999999962</v>
      </c>
      <c r="X86">
        <f t="shared" si="19"/>
        <v>7.1670300000000013E-3</v>
      </c>
      <c r="Y86">
        <f t="shared" si="20"/>
        <v>0.11026705000000002</v>
      </c>
      <c r="Z86">
        <f t="shared" si="21"/>
        <v>3.5280465000000004E-2</v>
      </c>
      <c r="AA86">
        <f t="shared" si="22"/>
        <v>9.2911800000000003E-2</v>
      </c>
      <c r="AB86">
        <f t="shared" si="23"/>
        <v>1.7639225000000001E-2</v>
      </c>
      <c r="AC86">
        <f t="shared" si="24"/>
        <v>2.9728580000000001E-2</v>
      </c>
    </row>
    <row r="87" spans="1:29" x14ac:dyDescent="0.25">
      <c r="A87" t="s">
        <v>100</v>
      </c>
      <c r="B87">
        <v>0.21621978871754249</v>
      </c>
      <c r="C87" s="3">
        <v>0.1250000000134304</v>
      </c>
      <c r="D87" s="3">
        <v>0.2053934818942369</v>
      </c>
      <c r="E87" s="3">
        <v>0.05</v>
      </c>
      <c r="F87" s="3">
        <v>0.05</v>
      </c>
      <c r="G87" s="3">
        <v>0.11906441391552849</v>
      </c>
      <c r="H87" s="3">
        <v>0.05</v>
      </c>
      <c r="I87" s="3">
        <v>0.05</v>
      </c>
      <c r="J87" s="3">
        <v>0.21773220461763054</v>
      </c>
      <c r="K87" s="3">
        <v>0.05</v>
      </c>
      <c r="L87" s="3">
        <v>0.05</v>
      </c>
      <c r="M87" s="3">
        <v>0.15780989957260408</v>
      </c>
      <c r="O87">
        <f t="shared" si="12"/>
        <v>0.57811544796541936</v>
      </c>
      <c r="P87">
        <f t="shared" si="13"/>
        <v>0.87978382815339473</v>
      </c>
      <c r="Q87">
        <f t="shared" si="14"/>
        <v>0.62520422655506946</v>
      </c>
    </row>
    <row r="88" spans="1:29" x14ac:dyDescent="0.25">
      <c r="A88" t="s">
        <v>101</v>
      </c>
      <c r="B88">
        <v>0.21833099880955267</v>
      </c>
      <c r="C88" s="3">
        <v>0.12750000002058931</v>
      </c>
      <c r="D88" s="3">
        <v>0.21909045832202809</v>
      </c>
      <c r="E88" s="3">
        <v>0.05</v>
      </c>
      <c r="F88" s="3">
        <v>0.05</v>
      </c>
      <c r="G88" s="3">
        <v>0.12356071344913275</v>
      </c>
      <c r="H88" s="3">
        <v>0.05</v>
      </c>
      <c r="I88" s="3">
        <v>0.05</v>
      </c>
      <c r="J88" s="3">
        <v>0.20595500051181287</v>
      </c>
      <c r="K88" s="3">
        <v>0.05</v>
      </c>
      <c r="L88" s="3">
        <v>0.05</v>
      </c>
      <c r="M88" s="3">
        <v>0.15139382771702634</v>
      </c>
      <c r="O88">
        <f t="shared" si="12"/>
        <v>0.58397570988902925</v>
      </c>
      <c r="P88">
        <f t="shared" si="13"/>
        <v>0.88289392107360098</v>
      </c>
      <c r="Q88">
        <f t="shared" si="14"/>
        <v>0.63216897764023938</v>
      </c>
    </row>
    <row r="89" spans="1:29" x14ac:dyDescent="0.25">
      <c r="A89" t="s">
        <v>102</v>
      </c>
      <c r="B89">
        <v>0.22055815930441161</v>
      </c>
      <c r="C89" s="3">
        <v>0.13000000001145687</v>
      </c>
      <c r="D89" s="3">
        <v>0.23258887930044578</v>
      </c>
      <c r="E89" s="3">
        <v>0.05</v>
      </c>
      <c r="F89" s="3">
        <v>0.05</v>
      </c>
      <c r="G89" s="3">
        <v>0.12805519650704766</v>
      </c>
      <c r="H89" s="3">
        <v>0.05</v>
      </c>
      <c r="I89" s="3">
        <v>0.05</v>
      </c>
      <c r="J89" s="3">
        <v>0.19493175880922023</v>
      </c>
      <c r="K89" s="3">
        <v>5.0352719171279856E-2</v>
      </c>
      <c r="L89" s="3">
        <v>0.05</v>
      </c>
      <c r="M89" s="3">
        <v>0.14407144621200624</v>
      </c>
      <c r="O89">
        <f t="shared" si="12"/>
        <v>0.58941369669318144</v>
      </c>
      <c r="P89">
        <f t="shared" si="13"/>
        <v>0.88651036435212838</v>
      </c>
      <c r="Q89">
        <f t="shared" si="14"/>
        <v>0.63868455421469905</v>
      </c>
    </row>
    <row r="90" spans="1:29" x14ac:dyDescent="0.25">
      <c r="A90" t="s">
        <v>103</v>
      </c>
      <c r="B90">
        <v>0.22288584187081215</v>
      </c>
      <c r="C90" s="3">
        <v>0.13250000000525433</v>
      </c>
      <c r="D90" s="3">
        <v>0.24343784629485657</v>
      </c>
      <c r="E90" s="3">
        <v>0.05</v>
      </c>
      <c r="F90" s="3">
        <v>0.05</v>
      </c>
      <c r="G90" s="3">
        <v>0.131872549319861</v>
      </c>
      <c r="H90" s="3">
        <v>0.05</v>
      </c>
      <c r="I90" s="3">
        <v>0.05</v>
      </c>
      <c r="J90" s="3">
        <v>0.18360573341111647</v>
      </c>
      <c r="K90" s="3">
        <v>5.4270963278971615E-2</v>
      </c>
      <c r="L90" s="3">
        <v>0.05</v>
      </c>
      <c r="M90" s="3">
        <v>0.13681290769519408</v>
      </c>
      <c r="O90">
        <f t="shared" si="12"/>
        <v>0.59447472703112858</v>
      </c>
      <c r="P90">
        <f t="shared" si="13"/>
        <v>0.89386875385827691</v>
      </c>
      <c r="Q90">
        <f t="shared" si="14"/>
        <v>0.64497835736239528</v>
      </c>
    </row>
    <row r="91" spans="1:29" x14ac:dyDescent="0.25">
      <c r="A91" t="s">
        <v>104</v>
      </c>
      <c r="B91">
        <v>0.22530309400175255</v>
      </c>
      <c r="C91" s="3">
        <v>0.13500000000573531</v>
      </c>
      <c r="D91" s="3">
        <v>0.25420948106106295</v>
      </c>
      <c r="E91" s="3">
        <v>0.05</v>
      </c>
      <c r="F91" s="3">
        <v>0.05</v>
      </c>
      <c r="G91" s="3">
        <v>0.13579052841219949</v>
      </c>
      <c r="H91" s="3">
        <v>0.05</v>
      </c>
      <c r="I91" s="3">
        <v>0.05</v>
      </c>
      <c r="J91" s="3">
        <v>0.17257588407421187</v>
      </c>
      <c r="K91" s="3">
        <v>5.815445433383673E-2</v>
      </c>
      <c r="L91" s="3">
        <v>0.05</v>
      </c>
      <c r="M91" s="3">
        <v>0.12926965211868888</v>
      </c>
      <c r="O91">
        <f t="shared" si="12"/>
        <v>0.59919283667132062</v>
      </c>
      <c r="P91">
        <f t="shared" si="13"/>
        <v>0.90127262007950804</v>
      </c>
      <c r="Q91">
        <f t="shared" si="14"/>
        <v>0.65089334426260548</v>
      </c>
    </row>
    <row r="92" spans="1:29" x14ac:dyDescent="0.25">
      <c r="A92" t="s">
        <v>105</v>
      </c>
      <c r="B92">
        <v>0.22780694990675251</v>
      </c>
      <c r="C92" s="3">
        <v>0.13750000000324572</v>
      </c>
      <c r="D92" s="3">
        <v>0.26500139662427297</v>
      </c>
      <c r="E92" s="3">
        <v>0.05</v>
      </c>
      <c r="F92" s="3">
        <v>0.05</v>
      </c>
      <c r="G92" s="3">
        <v>0.13972294943844432</v>
      </c>
      <c r="H92" s="3">
        <v>0.05</v>
      </c>
      <c r="I92" s="3">
        <v>0.05</v>
      </c>
      <c r="J92" s="3">
        <v>0.16172399112659638</v>
      </c>
      <c r="K92" s="3">
        <v>6.2033068973769451E-2</v>
      </c>
      <c r="L92" s="3">
        <v>0.05</v>
      </c>
      <c r="M92" s="3">
        <v>0.12151859383691681</v>
      </c>
      <c r="O92">
        <f t="shared" si="12"/>
        <v>0.60358123428424004</v>
      </c>
      <c r="P92">
        <f t="shared" si="13"/>
        <v>0.90870165684439574</v>
      </c>
      <c r="Q92">
        <f t="shared" si="14"/>
        <v>0.65644144494742829</v>
      </c>
    </row>
    <row r="93" spans="1:29" x14ac:dyDescent="0.25">
      <c r="A93" t="s">
        <v>106</v>
      </c>
      <c r="B93">
        <v>0.2303945428514215</v>
      </c>
      <c r="C93" s="3">
        <v>0.14000000000781584</v>
      </c>
      <c r="D93" s="3">
        <v>0.27582876020437014</v>
      </c>
      <c r="E93" s="3">
        <v>0.05</v>
      </c>
      <c r="F93" s="3">
        <v>0.05</v>
      </c>
      <c r="G93" s="3">
        <v>0.1435961579206991</v>
      </c>
      <c r="H93" s="3">
        <v>0.05</v>
      </c>
      <c r="I93" s="3">
        <v>0.05</v>
      </c>
      <c r="J93" s="3">
        <v>0.15095534939943797</v>
      </c>
      <c r="K93" s="3">
        <v>6.5997540964012738E-2</v>
      </c>
      <c r="L93" s="3">
        <v>0.05</v>
      </c>
      <c r="M93" s="3">
        <v>0.11362219151147976</v>
      </c>
      <c r="O93">
        <f t="shared" si="12"/>
        <v>0.60765328151934594</v>
      </c>
      <c r="P93">
        <f t="shared" si="13"/>
        <v>0.91621407206628502</v>
      </c>
      <c r="Q93">
        <f t="shared" si="14"/>
        <v>0.6616393244397627</v>
      </c>
    </row>
    <row r="94" spans="1:29" x14ac:dyDescent="0.25">
      <c r="A94" t="s">
        <v>107</v>
      </c>
      <c r="B94">
        <v>0.23306307058795922</v>
      </c>
      <c r="C94" s="3">
        <v>0.14250000000863111</v>
      </c>
      <c r="D94" s="3">
        <v>0.28669768646817306</v>
      </c>
      <c r="E94" s="3">
        <v>0.05</v>
      </c>
      <c r="F94" s="3">
        <v>0.05</v>
      </c>
      <c r="G94" s="3">
        <v>0.1474792827447915</v>
      </c>
      <c r="H94" s="3">
        <v>0.05</v>
      </c>
      <c r="I94" s="3">
        <v>0.05</v>
      </c>
      <c r="J94" s="3">
        <v>0.1402775218105107</v>
      </c>
      <c r="K94" s="3">
        <v>6.992599793982604E-2</v>
      </c>
      <c r="L94" s="3">
        <v>0.05</v>
      </c>
      <c r="M94" s="3">
        <v>0.1056195110366987</v>
      </c>
      <c r="O94">
        <f t="shared" si="12"/>
        <v>0.61142247739695366</v>
      </c>
      <c r="P94">
        <f t="shared" si="13"/>
        <v>0.92370205652337445</v>
      </c>
      <c r="Q94">
        <f t="shared" si="14"/>
        <v>0.66649464470448283</v>
      </c>
    </row>
    <row r="95" spans="1:29" x14ac:dyDescent="0.25">
      <c r="A95" t="s">
        <v>108</v>
      </c>
      <c r="B95">
        <v>0.23580978863357874</v>
      </c>
      <c r="C95" s="3">
        <v>0.14500000000916161</v>
      </c>
      <c r="D95" s="3">
        <v>0.29759454851816652</v>
      </c>
      <c r="E95" s="3">
        <v>0.05</v>
      </c>
      <c r="F95" s="3">
        <v>0.05</v>
      </c>
      <c r="G95" s="3">
        <v>0.15135468953158149</v>
      </c>
      <c r="H95" s="3">
        <v>0.05</v>
      </c>
      <c r="I95" s="3">
        <v>0.05</v>
      </c>
      <c r="J95" s="3">
        <v>0.12964635463009272</v>
      </c>
      <c r="K95" s="3">
        <v>7.3851630739934213E-2</v>
      </c>
      <c r="L95" s="3">
        <v>0.05</v>
      </c>
      <c r="M95" s="3">
        <v>9.7552776580224834E-2</v>
      </c>
      <c r="O95">
        <f t="shared" si="12"/>
        <v>0.61490237894439115</v>
      </c>
      <c r="P95">
        <f t="shared" si="13"/>
        <v>0.93118974760068629</v>
      </c>
      <c r="Q95">
        <f t="shared" si="14"/>
        <v>0.67102265512844939</v>
      </c>
    </row>
    <row r="96" spans="1:29" x14ac:dyDescent="0.25">
      <c r="A96" t="s">
        <v>109</v>
      </c>
      <c r="B96">
        <v>0.23863200267936169</v>
      </c>
      <c r="C96" s="3">
        <v>0.14750000000949104</v>
      </c>
      <c r="D96" s="3">
        <v>0.30850868899344314</v>
      </c>
      <c r="E96" s="3">
        <v>0.05</v>
      </c>
      <c r="F96" s="3">
        <v>0.05</v>
      </c>
      <c r="G96" s="3">
        <v>0.155225512170515</v>
      </c>
      <c r="H96" s="3">
        <v>0.05</v>
      </c>
      <c r="I96" s="3">
        <v>0.05</v>
      </c>
      <c r="J96" s="3">
        <v>0.1190444353289916</v>
      </c>
      <c r="K96" s="3">
        <v>7.77752782727128E-2</v>
      </c>
      <c r="L96" s="3">
        <v>0.05</v>
      </c>
      <c r="M96" s="3">
        <v>8.9446085234337308E-2</v>
      </c>
      <c r="O96">
        <f t="shared" si="12"/>
        <v>0.6181065337145063</v>
      </c>
      <c r="P96">
        <f t="shared" si="13"/>
        <v>0.93867712142235604</v>
      </c>
      <c r="Q96">
        <f t="shared" si="14"/>
        <v>0.67523741780589275</v>
      </c>
    </row>
    <row r="97" spans="1:17" x14ac:dyDescent="0.25">
      <c r="A97" t="s">
        <v>110</v>
      </c>
      <c r="B97">
        <v>0.24152707130336407</v>
      </c>
      <c r="C97" s="3">
        <v>0.15000000000969629</v>
      </c>
      <c r="D97" s="3">
        <v>0.31943382835683337</v>
      </c>
      <c r="E97" s="3">
        <v>0.05</v>
      </c>
      <c r="F97" s="3">
        <v>0.05</v>
      </c>
      <c r="G97" s="3">
        <v>0.15909348112235808</v>
      </c>
      <c r="H97" s="3">
        <v>0.05</v>
      </c>
      <c r="I97" s="3">
        <v>0.05</v>
      </c>
      <c r="J97" s="3">
        <v>0.10846034868557462</v>
      </c>
      <c r="K97" s="3">
        <v>8.1697381416083306E-2</v>
      </c>
      <c r="L97" s="3">
        <v>0.05</v>
      </c>
      <c r="M97" s="3">
        <v>8.1314960419150442E-2</v>
      </c>
      <c r="O97">
        <f t="shared" si="12"/>
        <v>0.62104839511465171</v>
      </c>
      <c r="P97">
        <f t="shared" si="13"/>
        <v>0.94616389308032978</v>
      </c>
      <c r="Q97">
        <f t="shared" si="14"/>
        <v>0.67915303426235241</v>
      </c>
    </row>
    <row r="98" spans="1:17" x14ac:dyDescent="0.25">
      <c r="A98" t="s">
        <v>111</v>
      </c>
      <c r="B98">
        <v>0.24449241018171958</v>
      </c>
      <c r="C98" s="3">
        <v>0.1525000000098207</v>
      </c>
      <c r="D98" s="3">
        <v>0.33036566342382934</v>
      </c>
      <c r="E98" s="3">
        <v>0.05</v>
      </c>
      <c r="F98" s="3">
        <v>0.05</v>
      </c>
      <c r="G98" s="3">
        <v>0.16295980077831884</v>
      </c>
      <c r="H98" s="3">
        <v>0.05</v>
      </c>
      <c r="I98" s="3">
        <v>0.05</v>
      </c>
      <c r="J98" s="3">
        <v>9.7887079448354619E-2</v>
      </c>
      <c r="K98" s="3">
        <v>8.5618386215884412E-2</v>
      </c>
      <c r="L98" s="3">
        <v>0.05</v>
      </c>
      <c r="M98" s="3">
        <v>7.3169070133612638E-2</v>
      </c>
      <c r="O98">
        <f t="shared" si="12"/>
        <v>0.62374124373216622</v>
      </c>
      <c r="P98">
        <f t="shared" si="13"/>
        <v>0.95365015083977422</v>
      </c>
      <c r="Q98">
        <f t="shared" si="14"/>
        <v>0.6827835817257033</v>
      </c>
    </row>
    <row r="99" spans="1:17" x14ac:dyDescent="0.25">
      <c r="A99" t="s">
        <v>112</v>
      </c>
      <c r="B99">
        <v>0.24752549627271908</v>
      </c>
      <c r="C99" s="3">
        <v>0.15500000000989567</v>
      </c>
      <c r="D99" s="3">
        <v>0.34130155734262768</v>
      </c>
      <c r="E99" s="3">
        <v>0.05</v>
      </c>
      <c r="F99" s="3">
        <v>0.05</v>
      </c>
      <c r="G99" s="3">
        <v>0.16682512805427346</v>
      </c>
      <c r="H99" s="3">
        <v>0.05</v>
      </c>
      <c r="I99" s="3">
        <v>0.05</v>
      </c>
      <c r="J99" s="3">
        <v>8.7320298554388526E-2</v>
      </c>
      <c r="K99" s="3">
        <v>8.9538697587485991E-2</v>
      </c>
      <c r="L99" s="3">
        <v>0.05</v>
      </c>
      <c r="M99" s="3">
        <v>6.5014318461224171E-2</v>
      </c>
      <c r="O99">
        <f t="shared" si="12"/>
        <v>0.62619811835108696</v>
      </c>
      <c r="P99">
        <f t="shared" si="13"/>
        <v>0.9611360592896897</v>
      </c>
      <c r="Q99">
        <f t="shared" si="14"/>
        <v>0.68614300630798075</v>
      </c>
    </row>
    <row r="100" spans="1:17" x14ac:dyDescent="0.25">
      <c r="A100" t="s">
        <v>113</v>
      </c>
      <c r="B100">
        <v>0.25062387145890663</v>
      </c>
      <c r="C100" s="3">
        <v>0.15750000000994066</v>
      </c>
      <c r="D100" s="3">
        <v>0.35223988995902655</v>
      </c>
      <c r="E100" s="3">
        <v>0.05</v>
      </c>
      <c r="F100" s="3">
        <v>0.05</v>
      </c>
      <c r="G100" s="3">
        <v>0.1706898604212756</v>
      </c>
      <c r="H100" s="3">
        <v>0.05</v>
      </c>
      <c r="I100" s="3">
        <v>0.05</v>
      </c>
      <c r="J100" s="3">
        <v>7.6757401341290277E-2</v>
      </c>
      <c r="K100" s="3">
        <v>9.3458586823131795E-2</v>
      </c>
      <c r="L100" s="3">
        <v>0.05</v>
      </c>
      <c r="M100" s="3">
        <v>5.6854261455275716E-2</v>
      </c>
      <c r="O100">
        <f t="shared" si="12"/>
        <v>0.62843175749028779</v>
      </c>
      <c r="P100">
        <f t="shared" si="13"/>
        <v>0.96862175014581731</v>
      </c>
      <c r="Q100">
        <f t="shared" si="14"/>
        <v>0.68924503850764285</v>
      </c>
    </row>
    <row r="101" spans="1:17" x14ac:dyDescent="0.25">
      <c r="A101" t="s">
        <v>114</v>
      </c>
      <c r="B101">
        <v>0.253785844656089</v>
      </c>
      <c r="C101" s="3">
        <v>0.16000000001503134</v>
      </c>
      <c r="D101" s="3">
        <v>0.36324808599992731</v>
      </c>
      <c r="E101" s="3">
        <v>0.05</v>
      </c>
      <c r="F101" s="3">
        <v>0.05</v>
      </c>
      <c r="G101" s="3">
        <v>0.17452339259256525</v>
      </c>
      <c r="H101" s="3">
        <v>0.05</v>
      </c>
      <c r="I101" s="3">
        <v>0.05</v>
      </c>
      <c r="J101" s="3">
        <v>6.5100177455913177E-2</v>
      </c>
      <c r="K101" s="3">
        <v>9.7128343951594157E-2</v>
      </c>
      <c r="L101" s="3">
        <v>0.05</v>
      </c>
      <c r="M101" s="3">
        <v>0.05</v>
      </c>
      <c r="O101">
        <f t="shared" si="12"/>
        <v>0.63045281438707113</v>
      </c>
      <c r="P101">
        <f t="shared" si="13"/>
        <v>0.97565739005429142</v>
      </c>
      <c r="Q101">
        <f t="shared" si="14"/>
        <v>0.69207390657402323</v>
      </c>
    </row>
    <row r="102" spans="1:17" x14ac:dyDescent="0.25">
      <c r="A102" t="s">
        <v>115</v>
      </c>
      <c r="B102">
        <v>0.25702776306222358</v>
      </c>
      <c r="C102" s="3">
        <v>0.16250096023705418</v>
      </c>
      <c r="D102" s="3">
        <v>0.36826635494813925</v>
      </c>
      <c r="E102" s="3">
        <v>0.05</v>
      </c>
      <c r="F102" s="3">
        <v>0.05</v>
      </c>
      <c r="G102" s="3">
        <v>0.18159918223876934</v>
      </c>
      <c r="H102" s="3">
        <v>0.05</v>
      </c>
      <c r="I102" s="3">
        <v>0.05</v>
      </c>
      <c r="J102" s="3">
        <v>0.05</v>
      </c>
      <c r="K102" s="3">
        <v>0.1001344628130913</v>
      </c>
      <c r="L102" s="3">
        <v>0.05</v>
      </c>
      <c r="M102" s="3">
        <v>0.05</v>
      </c>
      <c r="O102">
        <f t="shared" si="12"/>
        <v>0.6322311578368851</v>
      </c>
      <c r="P102">
        <f t="shared" si="13"/>
        <v>0.98290672861626804</v>
      </c>
      <c r="Q102">
        <f t="shared" si="14"/>
        <v>0.69463229534321203</v>
      </c>
    </row>
    <row r="103" spans="1:17" x14ac:dyDescent="0.25">
      <c r="A103" t="s">
        <v>116</v>
      </c>
      <c r="B103">
        <v>0.26094310565035744</v>
      </c>
      <c r="C103" s="3">
        <v>0.16500000001051757</v>
      </c>
      <c r="D103" s="3">
        <v>0.33724526080472894</v>
      </c>
      <c r="E103" s="3">
        <v>0.05</v>
      </c>
      <c r="F103" s="3">
        <v>0.05</v>
      </c>
      <c r="G103" s="3">
        <v>0.21143923436728754</v>
      </c>
      <c r="H103" s="3">
        <v>0.05</v>
      </c>
      <c r="I103" s="3">
        <v>0.05</v>
      </c>
      <c r="J103" s="3">
        <v>0.05</v>
      </c>
      <c r="K103" s="3">
        <v>0.10131550482798339</v>
      </c>
      <c r="L103" s="3">
        <v>0.05</v>
      </c>
      <c r="M103" s="3">
        <v>0.05</v>
      </c>
      <c r="O103">
        <f t="shared" si="12"/>
        <v>0.63232174538308805</v>
      </c>
      <c r="P103">
        <f t="shared" si="13"/>
        <v>1.0002630385380347</v>
      </c>
      <c r="Q103">
        <f t="shared" si="14"/>
        <v>0.6957922519677634</v>
      </c>
    </row>
    <row r="104" spans="1:17" x14ac:dyDescent="0.25">
      <c r="A104" t="s">
        <v>117</v>
      </c>
      <c r="B104">
        <v>0.26589555248280183</v>
      </c>
      <c r="C104" s="3">
        <v>0.16750000001052151</v>
      </c>
      <c r="D104" s="3">
        <v>0.30621224719425105</v>
      </c>
      <c r="E104" s="3">
        <v>0.05</v>
      </c>
      <c r="F104" s="3">
        <v>0.05</v>
      </c>
      <c r="G104" s="3">
        <v>0.24129075218573176</v>
      </c>
      <c r="H104" s="3">
        <v>0.05</v>
      </c>
      <c r="I104" s="3">
        <v>0.05</v>
      </c>
      <c r="J104" s="3">
        <v>0.05</v>
      </c>
      <c r="K104" s="3">
        <v>0.10249700062001708</v>
      </c>
      <c r="L104" s="3">
        <v>0.05</v>
      </c>
      <c r="M104" s="3">
        <v>0.05</v>
      </c>
      <c r="O104">
        <f t="shared" ref="O104:O115" si="25">C104/B104</f>
        <v>0.62994660289158255</v>
      </c>
      <c r="P104">
        <f t="shared" ref="P104:P115" si="26">SUM(T75:AC75)</f>
        <v>1.0176260173901166</v>
      </c>
      <c r="Q104">
        <f t="shared" ref="Q104:Q114" si="27">O104*SQRT(1+(P104/3)*O104)</f>
        <v>0.69399515011271473</v>
      </c>
    </row>
    <row r="105" spans="1:17" x14ac:dyDescent="0.25">
      <c r="A105" t="s">
        <v>118</v>
      </c>
      <c r="B105">
        <v>0.27182719609808037</v>
      </c>
      <c r="C105" s="3">
        <v>0.17000000001052151</v>
      </c>
      <c r="D105" s="3">
        <v>0.27517923410503975</v>
      </c>
      <c r="E105" s="3">
        <v>0.05</v>
      </c>
      <c r="F105" s="3">
        <v>0.05</v>
      </c>
      <c r="G105" s="3">
        <v>0.27114227005217617</v>
      </c>
      <c r="H105" s="3">
        <v>0.05</v>
      </c>
      <c r="I105" s="3">
        <v>0.05</v>
      </c>
      <c r="J105" s="3">
        <v>0.05</v>
      </c>
      <c r="K105" s="3">
        <v>0.1036784958427838</v>
      </c>
      <c r="L105" s="3">
        <v>0.05</v>
      </c>
      <c r="M105" s="3">
        <v>0.05</v>
      </c>
      <c r="O105">
        <f t="shared" si="25"/>
        <v>0.62539732024893602</v>
      </c>
      <c r="P105">
        <f t="shared" si="26"/>
        <v>1.0349889956113878</v>
      </c>
      <c r="Q105">
        <f t="shared" si="27"/>
        <v>0.68957245016433344</v>
      </c>
    </row>
    <row r="106" spans="1:17" x14ac:dyDescent="0.25">
      <c r="A106" t="s">
        <v>130</v>
      </c>
      <c r="B106">
        <v>0.27867551652717265</v>
      </c>
      <c r="C106" s="3">
        <v>0.17250000001052154</v>
      </c>
      <c r="D106" s="3">
        <v>0.24414622199157662</v>
      </c>
      <c r="E106" s="3">
        <v>0.05</v>
      </c>
      <c r="F106" s="3">
        <v>0.05</v>
      </c>
      <c r="G106" s="3">
        <v>0.30099378800856519</v>
      </c>
      <c r="H106" s="3">
        <v>0.05</v>
      </c>
      <c r="I106" s="3">
        <v>0.05</v>
      </c>
      <c r="J106" s="3">
        <v>0.05</v>
      </c>
      <c r="K106" s="3">
        <v>0.10485998999985786</v>
      </c>
      <c r="L106" s="3">
        <v>0.05</v>
      </c>
      <c r="M106" s="3">
        <v>0.05</v>
      </c>
      <c r="O106">
        <f t="shared" si="25"/>
        <v>0.61899948068707245</v>
      </c>
      <c r="P106">
        <f t="shared" si="26"/>
        <v>1.0523519726518007</v>
      </c>
      <c r="Q106">
        <f t="shared" si="27"/>
        <v>0.68290403621746054</v>
      </c>
    </row>
    <row r="107" spans="1:17" x14ac:dyDescent="0.25">
      <c r="A107" t="s">
        <v>131</v>
      </c>
      <c r="B107">
        <v>0.28637475752859437</v>
      </c>
      <c r="C107" s="3">
        <v>0.17500000001052149</v>
      </c>
      <c r="D107" s="3">
        <v>0.21311320835915393</v>
      </c>
      <c r="E107" s="3">
        <v>0.05</v>
      </c>
      <c r="F107" s="3">
        <v>0.05</v>
      </c>
      <c r="G107" s="3">
        <v>0.33084530582493393</v>
      </c>
      <c r="H107" s="3">
        <v>0.05</v>
      </c>
      <c r="I107" s="3">
        <v>0.05</v>
      </c>
      <c r="J107" s="3">
        <v>0.05</v>
      </c>
      <c r="K107" s="3">
        <v>0.10604148581591197</v>
      </c>
      <c r="L107" s="3">
        <v>0.05</v>
      </c>
      <c r="M107" s="3">
        <v>0.05</v>
      </c>
      <c r="O107">
        <f t="shared" si="25"/>
        <v>0.61108737907197641</v>
      </c>
      <c r="P107">
        <f t="shared" si="26"/>
        <v>1.0697149515304731</v>
      </c>
      <c r="Q107">
        <f t="shared" si="27"/>
        <v>0.67438591922375435</v>
      </c>
    </row>
    <row r="108" spans="1:17" x14ac:dyDescent="0.25">
      <c r="A108" t="s">
        <v>132</v>
      </c>
      <c r="B108">
        <v>0.29485826977069624</v>
      </c>
      <c r="C108" s="3">
        <v>0.17750000001052155</v>
      </c>
      <c r="D108" s="3">
        <v>0.18208019524773922</v>
      </c>
      <c r="E108" s="3">
        <v>0.05</v>
      </c>
      <c r="F108" s="3">
        <v>0.05</v>
      </c>
      <c r="G108" s="3">
        <v>0.36069682368933104</v>
      </c>
      <c r="H108" s="3">
        <v>0.05</v>
      </c>
      <c r="I108" s="3">
        <v>0.05</v>
      </c>
      <c r="J108" s="3">
        <v>0.05</v>
      </c>
      <c r="K108" s="3">
        <v>0.10722298106292956</v>
      </c>
      <c r="L108" s="3">
        <v>0.05</v>
      </c>
      <c r="M108" s="3">
        <v>0.05</v>
      </c>
      <c r="O108">
        <f t="shared" si="25"/>
        <v>0.60198413342301293</v>
      </c>
      <c r="P108">
        <f t="shared" si="26"/>
        <v>1.0870779297786159</v>
      </c>
      <c r="Q108">
        <f t="shared" si="27"/>
        <v>0.66440466974464085</v>
      </c>
    </row>
    <row r="109" spans="1:17" x14ac:dyDescent="0.25">
      <c r="A109" t="s">
        <v>133</v>
      </c>
      <c r="B109">
        <v>0.30406041505820358</v>
      </c>
      <c r="C109" s="3">
        <v>0.18000000000442765</v>
      </c>
      <c r="D109" s="3">
        <v>0.15104718221200295</v>
      </c>
      <c r="E109" s="3">
        <v>0.05</v>
      </c>
      <c r="F109" s="3">
        <v>0.05</v>
      </c>
      <c r="G109" s="3">
        <v>0.39054834148096618</v>
      </c>
      <c r="H109" s="3">
        <v>0.05</v>
      </c>
      <c r="I109" s="3">
        <v>0.05</v>
      </c>
      <c r="J109" s="3">
        <v>0.05</v>
      </c>
      <c r="K109" s="3">
        <v>0.10840447630703066</v>
      </c>
      <c r="L109" s="3">
        <v>0.05</v>
      </c>
      <c r="M109" s="3">
        <v>0.05</v>
      </c>
      <c r="O109">
        <f t="shared" si="25"/>
        <v>0.59198761525722399</v>
      </c>
      <c r="P109">
        <f t="shared" si="26"/>
        <v>1.1044409079843946</v>
      </c>
      <c r="Q109">
        <f t="shared" si="27"/>
        <v>0.6533190036997486</v>
      </c>
    </row>
    <row r="110" spans="1:17" x14ac:dyDescent="0.25">
      <c r="A110" t="s">
        <v>134</v>
      </c>
      <c r="B110">
        <v>0.31391800211453491</v>
      </c>
      <c r="C110" s="3">
        <v>0.1825000000105215</v>
      </c>
      <c r="D110" s="3">
        <v>0.12001416902497426</v>
      </c>
      <c r="E110" s="3">
        <v>0.05</v>
      </c>
      <c r="F110" s="3">
        <v>0.05</v>
      </c>
      <c r="G110" s="3">
        <v>0.42039985941813052</v>
      </c>
      <c r="H110" s="3">
        <v>0.05</v>
      </c>
      <c r="I110" s="3">
        <v>0.05</v>
      </c>
      <c r="J110" s="3">
        <v>0.05</v>
      </c>
      <c r="K110" s="3">
        <v>0.10958597155689498</v>
      </c>
      <c r="L110" s="3">
        <v>0.05</v>
      </c>
      <c r="M110" s="3">
        <v>0.05</v>
      </c>
      <c r="O110">
        <f t="shared" si="25"/>
        <v>0.58136200785304204</v>
      </c>
      <c r="P110">
        <f t="shared" si="26"/>
        <v>1.1218038862748236</v>
      </c>
      <c r="Q110">
        <f t="shared" si="27"/>
        <v>0.64144844911787169</v>
      </c>
    </row>
    <row r="111" spans="1:17" x14ac:dyDescent="0.25">
      <c r="A111" t="s">
        <v>135</v>
      </c>
      <c r="B111">
        <v>0.32437128009178956</v>
      </c>
      <c r="C111" s="3">
        <v>0.1850000000105215</v>
      </c>
      <c r="D111" s="3">
        <v>8.8981155913598564E-2</v>
      </c>
      <c r="E111" s="3">
        <v>0.05</v>
      </c>
      <c r="F111" s="3">
        <v>0.05</v>
      </c>
      <c r="G111" s="3">
        <v>0.45025137728253084</v>
      </c>
      <c r="H111" s="3">
        <v>0.05</v>
      </c>
      <c r="I111" s="3">
        <v>0.05</v>
      </c>
      <c r="J111" s="3">
        <v>0.05</v>
      </c>
      <c r="K111" s="3">
        <v>0.11076746680387034</v>
      </c>
      <c r="L111" s="3">
        <v>0.05</v>
      </c>
      <c r="M111" s="3">
        <v>0.05</v>
      </c>
      <c r="O111">
        <f t="shared" si="25"/>
        <v>0.57033409356762654</v>
      </c>
      <c r="P111">
        <f t="shared" si="26"/>
        <v>1.1391668645229194</v>
      </c>
      <c r="Q111">
        <f t="shared" si="27"/>
        <v>0.62906805167335889</v>
      </c>
    </row>
    <row r="112" spans="1:17" x14ac:dyDescent="0.25">
      <c r="A112" t="s">
        <v>136</v>
      </c>
      <c r="B112">
        <v>0.33536455073775717</v>
      </c>
      <c r="C112" s="3">
        <v>0.18750000000442762</v>
      </c>
      <c r="D112" s="3">
        <v>5.7948142877857031E-2</v>
      </c>
      <c r="E112" s="3">
        <v>0.05</v>
      </c>
      <c r="F112" s="3">
        <v>0.05</v>
      </c>
      <c r="G112" s="3">
        <v>0.48010289507416581</v>
      </c>
      <c r="H112" s="3">
        <v>0.05</v>
      </c>
      <c r="I112" s="3">
        <v>0.05</v>
      </c>
      <c r="J112" s="3">
        <v>0.05</v>
      </c>
      <c r="K112" s="3">
        <v>0.11194896204797689</v>
      </c>
      <c r="L112" s="3">
        <v>0.05</v>
      </c>
      <c r="M112" s="3">
        <v>0.05</v>
      </c>
      <c r="O112">
        <f t="shared" si="25"/>
        <v>0.55909308122147283</v>
      </c>
      <c r="P112">
        <f t="shared" si="26"/>
        <v>1.1565298427287045</v>
      </c>
      <c r="Q112">
        <f t="shared" si="27"/>
        <v>0.61640765123036834</v>
      </c>
    </row>
    <row r="113" spans="1:17" x14ac:dyDescent="0.25">
      <c r="A113" t="s">
        <v>137</v>
      </c>
      <c r="B113">
        <v>0.34712954748407809</v>
      </c>
      <c r="C113" s="3">
        <v>0.19000099999999998</v>
      </c>
      <c r="D113" s="3">
        <v>0.05</v>
      </c>
      <c r="E113" s="3">
        <v>0.05</v>
      </c>
      <c r="F113" s="3">
        <v>0.05</v>
      </c>
      <c r="G113" s="3">
        <v>0.51209549013007083</v>
      </c>
      <c r="H113" s="3">
        <v>0.05</v>
      </c>
      <c r="I113" s="3">
        <v>0.05</v>
      </c>
      <c r="J113" s="3">
        <v>0.05</v>
      </c>
      <c r="K113" s="3">
        <v>8.7904509869928871E-2</v>
      </c>
      <c r="L113" s="3">
        <v>0.05</v>
      </c>
      <c r="M113" s="3">
        <v>0.05</v>
      </c>
      <c r="O113">
        <f t="shared" si="25"/>
        <v>0.54734896921649923</v>
      </c>
      <c r="P113">
        <f t="shared" si="26"/>
        <v>1.1459472227742757</v>
      </c>
      <c r="Q113">
        <f t="shared" si="27"/>
        <v>0.60185435306876234</v>
      </c>
    </row>
    <row r="114" spans="1:17" x14ac:dyDescent="0.25">
      <c r="A114" t="s">
        <v>138</v>
      </c>
      <c r="B114">
        <v>0.36024524316413209</v>
      </c>
      <c r="C114" s="3">
        <v>0.19250000000004872</v>
      </c>
      <c r="D114" s="3">
        <v>0.05</v>
      </c>
      <c r="E114" s="3">
        <v>0.05</v>
      </c>
      <c r="F114" s="3">
        <v>0.05</v>
      </c>
      <c r="G114" s="3">
        <v>0.54479458530924574</v>
      </c>
      <c r="H114" s="3">
        <v>0.05</v>
      </c>
      <c r="I114" s="3">
        <v>0.05</v>
      </c>
      <c r="J114" s="3">
        <v>0.05</v>
      </c>
      <c r="K114" s="3">
        <v>5.5205414690753928E-2</v>
      </c>
      <c r="L114" s="3">
        <v>0.05</v>
      </c>
      <c r="M114" s="3">
        <v>0.05</v>
      </c>
      <c r="O114">
        <f t="shared" si="25"/>
        <v>0.53435820084470453</v>
      </c>
      <c r="P114">
        <f t="shared" si="26"/>
        <v>1.1257618424265048</v>
      </c>
      <c r="Q114">
        <f t="shared" si="27"/>
        <v>0.58548690097093892</v>
      </c>
    </row>
    <row r="115" spans="1:17" x14ac:dyDescent="0.25">
      <c r="A115" t="s">
        <v>139</v>
      </c>
      <c r="B115">
        <v>0.36245190901387758</v>
      </c>
      <c r="C115" s="3">
        <v>0.19289781930486952</v>
      </c>
      <c r="D115" s="3">
        <v>0.05</v>
      </c>
      <c r="E115" s="3">
        <v>0.05</v>
      </c>
      <c r="F115" s="3">
        <v>0.05</v>
      </c>
      <c r="G115" s="3">
        <v>0.54999999999999971</v>
      </c>
      <c r="H115" s="3">
        <v>0.05</v>
      </c>
      <c r="I115" s="3">
        <v>0.05</v>
      </c>
      <c r="J115" s="3">
        <v>0.05</v>
      </c>
      <c r="K115" s="3">
        <v>0.05</v>
      </c>
      <c r="L115" s="3">
        <v>0.05</v>
      </c>
      <c r="M115" s="3">
        <v>0.05</v>
      </c>
      <c r="O115">
        <f t="shared" si="25"/>
        <v>0.53220251985894174</v>
      </c>
      <c r="P115">
        <f t="shared" si="26"/>
        <v>1.1225485034999996</v>
      </c>
      <c r="Q115">
        <f>O115*SQRT(1+(P115/3)*O115)</f>
        <v>0.5827899598067815</v>
      </c>
    </row>
    <row r="116" spans="1:17" x14ac:dyDescent="0.25">
      <c r="A116" t="s">
        <v>140</v>
      </c>
    </row>
    <row r="117" spans="1:17" x14ac:dyDescent="0.25">
      <c r="A117" t="s">
        <v>141</v>
      </c>
      <c r="D117" s="6">
        <f>SUM(D39:D115)/77</f>
        <v>0.12980892390246507</v>
      </c>
      <c r="E117" s="6">
        <f t="shared" ref="E117:M117" si="28">SUM(E39:E115)/77</f>
        <v>5.6641269892940355E-2</v>
      </c>
      <c r="F117" s="6">
        <f t="shared" si="28"/>
        <v>4.9999999999999926E-2</v>
      </c>
      <c r="G117" s="6">
        <f t="shared" si="28"/>
        <v>0.13414828845622812</v>
      </c>
      <c r="H117" s="6">
        <f t="shared" si="28"/>
        <v>4.9999999999999926E-2</v>
      </c>
      <c r="I117" s="6">
        <f t="shared" si="28"/>
        <v>4.9999999999999926E-2</v>
      </c>
      <c r="J117" s="6">
        <f t="shared" si="28"/>
        <v>0.23149205535155051</v>
      </c>
      <c r="K117" s="6">
        <f t="shared" si="28"/>
        <v>6.258921781724093E-2</v>
      </c>
      <c r="L117" s="6">
        <f t="shared" si="28"/>
        <v>0.13839381011604285</v>
      </c>
      <c r="M117" s="6">
        <f t="shared" si="28"/>
        <v>9.6926434463532468E-2</v>
      </c>
    </row>
    <row r="118" spans="1:17" x14ac:dyDescent="0.25">
      <c r="A118" t="s">
        <v>142</v>
      </c>
    </row>
    <row r="119" spans="1:17" x14ac:dyDescent="0.25">
      <c r="A119" t="s">
        <v>143</v>
      </c>
    </row>
    <row r="120" spans="1:17" x14ac:dyDescent="0.25">
      <c r="A120" t="s">
        <v>144</v>
      </c>
    </row>
    <row r="121" spans="1:17" x14ac:dyDescent="0.25">
      <c r="A121" t="s">
        <v>145</v>
      </c>
    </row>
    <row r="122" spans="1:17" x14ac:dyDescent="0.25">
      <c r="A122" t="s">
        <v>146</v>
      </c>
    </row>
    <row r="123" spans="1:17" x14ac:dyDescent="0.25">
      <c r="A123" t="s">
        <v>147</v>
      </c>
    </row>
    <row r="124" spans="1:17" x14ac:dyDescent="0.25">
      <c r="A124" t="s">
        <v>148</v>
      </c>
    </row>
    <row r="125" spans="1:17" x14ac:dyDescent="0.25">
      <c r="A125" t="s">
        <v>149</v>
      </c>
    </row>
    <row r="126" spans="1:17" x14ac:dyDescent="0.25">
      <c r="A126" t="s">
        <v>150</v>
      </c>
    </row>
    <row r="127" spans="1:17" x14ac:dyDescent="0.25">
      <c r="A127" t="s">
        <v>151</v>
      </c>
    </row>
    <row r="128" spans="1:17" x14ac:dyDescent="0.25">
      <c r="A128" t="s">
        <v>152</v>
      </c>
    </row>
    <row r="129" spans="1:1" x14ac:dyDescent="0.25">
      <c r="A129" t="s">
        <v>153</v>
      </c>
    </row>
    <row r="130" spans="1:1" x14ac:dyDescent="0.25">
      <c r="A130" t="s">
        <v>154</v>
      </c>
    </row>
    <row r="131" spans="1:1" x14ac:dyDescent="0.25">
      <c r="A131" t="s">
        <v>155</v>
      </c>
    </row>
    <row r="132" spans="1:1" x14ac:dyDescent="0.25">
      <c r="A132" t="s">
        <v>156</v>
      </c>
    </row>
    <row r="133" spans="1:1" x14ac:dyDescent="0.25">
      <c r="A133" t="s">
        <v>157</v>
      </c>
    </row>
    <row r="134" spans="1:1" x14ac:dyDescent="0.25">
      <c r="A134" t="s">
        <v>158</v>
      </c>
    </row>
    <row r="135" spans="1:1" x14ac:dyDescent="0.25">
      <c r="A135" t="s">
        <v>159</v>
      </c>
    </row>
    <row r="136" spans="1:1" x14ac:dyDescent="0.25">
      <c r="A136" t="s">
        <v>160</v>
      </c>
    </row>
    <row r="137" spans="1:1" x14ac:dyDescent="0.25">
      <c r="A137" t="s">
        <v>161</v>
      </c>
    </row>
    <row r="138" spans="1:1" x14ac:dyDescent="0.25">
      <c r="A138" t="s">
        <v>162</v>
      </c>
    </row>
    <row r="139" spans="1:1" x14ac:dyDescent="0.25">
      <c r="A139" t="s">
        <v>163</v>
      </c>
    </row>
    <row r="140" spans="1:1" x14ac:dyDescent="0.25">
      <c r="A140" t="s">
        <v>164</v>
      </c>
    </row>
    <row r="141" spans="1:1" x14ac:dyDescent="0.25">
      <c r="A141" t="s">
        <v>165</v>
      </c>
    </row>
    <row r="142" spans="1:1" x14ac:dyDescent="0.25">
      <c r="A142" t="s">
        <v>166</v>
      </c>
    </row>
    <row r="143" spans="1:1" x14ac:dyDescent="0.25">
      <c r="A143" t="s">
        <v>167</v>
      </c>
    </row>
    <row r="144" spans="1:1" x14ac:dyDescent="0.25">
      <c r="A144" t="s">
        <v>168</v>
      </c>
    </row>
    <row r="145" spans="1:1" x14ac:dyDescent="0.25">
      <c r="A145" t="s">
        <v>169</v>
      </c>
    </row>
    <row r="146" spans="1:1" x14ac:dyDescent="0.25">
      <c r="A146" t="s">
        <v>170</v>
      </c>
    </row>
    <row r="147" spans="1:1" x14ac:dyDescent="0.25">
      <c r="A147" t="s">
        <v>171</v>
      </c>
    </row>
    <row r="148" spans="1:1" x14ac:dyDescent="0.25">
      <c r="A148" t="s">
        <v>172</v>
      </c>
    </row>
    <row r="149" spans="1:1" x14ac:dyDescent="0.25">
      <c r="A149" t="s">
        <v>173</v>
      </c>
    </row>
    <row r="150" spans="1:1" x14ac:dyDescent="0.25">
      <c r="A150" t="s">
        <v>174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D148"/>
  <sheetViews>
    <sheetView topLeftCell="A100" zoomScale="80" zoomScaleNormal="80" workbookViewId="0">
      <selection activeCell="L132" sqref="L132"/>
    </sheetView>
  </sheetViews>
  <sheetFormatPr defaultRowHeight="15" x14ac:dyDescent="0.25"/>
  <cols>
    <col min="1" max="1" width="15.28515625" bestFit="1" customWidth="1"/>
    <col min="2" max="2" width="14.42578125" bestFit="1" customWidth="1"/>
    <col min="4" max="4" width="15.85546875" bestFit="1" customWidth="1"/>
    <col min="5" max="5" width="17.28515625" bestFit="1" customWidth="1"/>
    <col min="6" max="6" width="16.5703125" bestFit="1" customWidth="1"/>
    <col min="7" max="7" width="16.85546875" bestFit="1" customWidth="1"/>
    <col min="8" max="8" width="16" bestFit="1" customWidth="1"/>
    <col min="9" max="9" width="17.85546875" bestFit="1" customWidth="1"/>
    <col min="10" max="10" width="15.42578125" bestFit="1" customWidth="1"/>
    <col min="11" max="11" width="16.140625" bestFit="1" customWidth="1"/>
    <col min="12" max="12" width="17.7109375" bestFit="1" customWidth="1"/>
    <col min="13" max="13" width="16.7109375" bestFit="1" customWidth="1"/>
  </cols>
  <sheetData>
    <row r="3" spans="3:30" x14ac:dyDescent="0.25">
      <c r="D3" t="s">
        <v>34</v>
      </c>
      <c r="E3" t="s">
        <v>35</v>
      </c>
      <c r="F3" t="s">
        <v>36</v>
      </c>
      <c r="G3" t="s">
        <v>37</v>
      </c>
      <c r="H3" t="s">
        <v>38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</row>
    <row r="4" spans="3:30" x14ac:dyDescent="0.25">
      <c r="D4" s="3">
        <v>0.25</v>
      </c>
      <c r="E4" s="3">
        <v>0</v>
      </c>
      <c r="F4" s="3">
        <v>0.24999999999999994</v>
      </c>
      <c r="G4" s="3">
        <v>0.25</v>
      </c>
      <c r="H4" s="3">
        <v>0</v>
      </c>
      <c r="I4" s="3">
        <v>0</v>
      </c>
      <c r="J4" s="3">
        <v>0</v>
      </c>
      <c r="K4" s="3">
        <v>0.25</v>
      </c>
      <c r="L4" s="3">
        <v>0</v>
      </c>
      <c r="M4" s="3">
        <v>0</v>
      </c>
      <c r="O4" s="3">
        <f>SUM(D4:M4)</f>
        <v>1</v>
      </c>
      <c r="Q4" s="9">
        <v>0.25</v>
      </c>
    </row>
    <row r="5" spans="3:30" x14ac:dyDescent="0.25">
      <c r="D5" s="3">
        <v>0.19470819078967383</v>
      </c>
      <c r="E5" s="3">
        <v>5.8174480648492927E-2</v>
      </c>
      <c r="F5" s="3">
        <v>0.23104899012545282</v>
      </c>
      <c r="G5" s="3">
        <v>0.27817719654289824</v>
      </c>
      <c r="H5" s="3">
        <v>8.1880705316035099E-2</v>
      </c>
      <c r="I5" s="3">
        <v>2.2143233067205313E-2</v>
      </c>
      <c r="J5" s="3">
        <v>6.9598841837230183E-2</v>
      </c>
      <c r="K5" s="3">
        <v>0.20175306350938599</v>
      </c>
      <c r="L5" s="3">
        <v>-0.15450399507195331</v>
      </c>
      <c r="M5" s="3">
        <v>9.3203713903988045E-2</v>
      </c>
    </row>
    <row r="6" spans="3:30" x14ac:dyDescent="0.25">
      <c r="C6" t="s">
        <v>12</v>
      </c>
      <c r="D6">
        <v>0.70493099999999997</v>
      </c>
      <c r="E6">
        <v>9.3576069999999997E-2</v>
      </c>
      <c r="F6">
        <v>2.1423610000000002</v>
      </c>
      <c r="G6">
        <v>1.2409289999999999</v>
      </c>
      <c r="H6">
        <v>0.14334060000000001</v>
      </c>
      <c r="I6">
        <v>2.2053410000000002</v>
      </c>
      <c r="J6">
        <v>0.70560929999999999</v>
      </c>
      <c r="K6">
        <v>1.858236</v>
      </c>
      <c r="L6">
        <v>0.3527845</v>
      </c>
      <c r="M6">
        <v>0.59457159999999998</v>
      </c>
    </row>
    <row r="8" spans="3:30" x14ac:dyDescent="0.25">
      <c r="D8">
        <v>9.3556813140431988E-2</v>
      </c>
      <c r="E8">
        <v>2.5469055798091188E-2</v>
      </c>
      <c r="F8">
        <v>0.11090798260819386</v>
      </c>
      <c r="G8">
        <v>5.7200002791316477E-2</v>
      </c>
      <c r="H8">
        <v>3.3176215931352601E-2</v>
      </c>
      <c r="I8">
        <v>1.8814076587253859E-2</v>
      </c>
      <c r="J8">
        <v>1.6883673375127289E-2</v>
      </c>
      <c r="K8">
        <v>3.8813586865421787E-2</v>
      </c>
      <c r="L8">
        <v>3.4790642117969922E-2</v>
      </c>
      <c r="M8">
        <v>2.6640684249837808E-2</v>
      </c>
      <c r="U8">
        <f>$D$6*D37</f>
        <v>0</v>
      </c>
      <c r="V8">
        <f>$E$6*E37</f>
        <v>2.3394017499999999E-2</v>
      </c>
      <c r="W8">
        <f>$F$6*F37</f>
        <v>0</v>
      </c>
      <c r="X8">
        <f>$G$6*G37</f>
        <v>0</v>
      </c>
      <c r="Y8">
        <f>$H$6*H37</f>
        <v>0</v>
      </c>
      <c r="Z8">
        <f>$I$6*I37</f>
        <v>0.43815603595501207</v>
      </c>
      <c r="AA8">
        <f>$J$6*J37</f>
        <v>0.176402325</v>
      </c>
      <c r="AB8">
        <f>$K$6*K37</f>
        <v>0</v>
      </c>
      <c r="AC8">
        <f>$L$6*L37</f>
        <v>8.8196125E-2</v>
      </c>
      <c r="AD8">
        <f>$M$6*M37</f>
        <v>3.0513714832069511E-2</v>
      </c>
    </row>
    <row r="9" spans="3:30" x14ac:dyDescent="0.25">
      <c r="D9">
        <v>2.5469055798091188E-2</v>
      </c>
      <c r="E9">
        <v>7.0372560441562773E-2</v>
      </c>
      <c r="F9">
        <v>5.1142162936790615E-2</v>
      </c>
      <c r="G9">
        <v>1.3226921763170786E-2</v>
      </c>
      <c r="H9">
        <v>3.7875003287782594E-2</v>
      </c>
      <c r="I9">
        <v>5.3350834760236471E-2</v>
      </c>
      <c r="J9">
        <v>2.2050415219522248E-2</v>
      </c>
      <c r="K9">
        <v>4.8744954845307553E-2</v>
      </c>
      <c r="L9">
        <v>2.3874234716662675E-2</v>
      </c>
      <c r="M9">
        <v>2.1482479823673819E-2</v>
      </c>
      <c r="U9">
        <f t="shared" ref="U9:U72" si="0">$D$6*D38</f>
        <v>0</v>
      </c>
      <c r="V9">
        <f t="shared" ref="V9:V72" si="1">$E$6*E38</f>
        <v>2.3394017499999999E-2</v>
      </c>
      <c r="W9">
        <f t="shared" ref="W9:W72" si="2">$F$6*F38</f>
        <v>0</v>
      </c>
      <c r="X9">
        <f t="shared" ref="X9:X72" si="3">$G$6*G38</f>
        <v>0</v>
      </c>
      <c r="Y9">
        <f t="shared" ref="Y9:Y72" si="4">$H$6*H38</f>
        <v>0</v>
      </c>
      <c r="Z9">
        <f t="shared" ref="Z9:Z72" si="5">$I$6*I38</f>
        <v>0.36056927461690524</v>
      </c>
      <c r="AA9">
        <f t="shared" ref="AA9:AA72" si="6">$J$6*J38</f>
        <v>0.176402325</v>
      </c>
      <c r="AB9">
        <f t="shared" ref="AB9:AB72" si="7">$K$6*K38</f>
        <v>0</v>
      </c>
      <c r="AC9">
        <f t="shared" ref="AC9:AC72" si="8">$L$6*L38</f>
        <v>8.8196125E-2</v>
      </c>
      <c r="AD9">
        <f t="shared" ref="AD9:AD72" si="9">$M$6*M38</f>
        <v>5.1431516127930912E-2</v>
      </c>
    </row>
    <row r="10" spans="3:30" x14ac:dyDescent="0.25">
      <c r="D10">
        <v>0.11090798260819386</v>
      </c>
      <c r="E10">
        <v>5.1142162936790615E-2</v>
      </c>
      <c r="F10">
        <v>2.1268713066058509</v>
      </c>
      <c r="G10">
        <v>4.5225190505973741E-2</v>
      </c>
      <c r="H10">
        <v>4.8775313030455743E-2</v>
      </c>
      <c r="I10">
        <v>9.918670473060115E-2</v>
      </c>
      <c r="J10">
        <v>3.1420964643813658E-2</v>
      </c>
      <c r="K10">
        <v>6.6241604670922424E-2</v>
      </c>
      <c r="L10">
        <v>0.16663890391772906</v>
      </c>
      <c r="M10">
        <v>5.3651852836981428E-2</v>
      </c>
      <c r="U10">
        <f t="shared" si="0"/>
        <v>0</v>
      </c>
      <c r="V10">
        <f t="shared" si="1"/>
        <v>2.3394017499999999E-2</v>
      </c>
      <c r="W10">
        <f t="shared" si="2"/>
        <v>0</v>
      </c>
      <c r="X10">
        <f t="shared" si="3"/>
        <v>0</v>
      </c>
      <c r="Y10">
        <f t="shared" si="4"/>
        <v>0</v>
      </c>
      <c r="Z10">
        <f t="shared" si="5"/>
        <v>0.28298251415317721</v>
      </c>
      <c r="AA10">
        <f t="shared" si="6"/>
        <v>0.176402325</v>
      </c>
      <c r="AB10">
        <f t="shared" si="7"/>
        <v>0</v>
      </c>
      <c r="AC10">
        <f t="shared" si="8"/>
        <v>8.8196125E-2</v>
      </c>
      <c r="AD10">
        <f t="shared" si="9"/>
        <v>7.2349317188055276E-2</v>
      </c>
    </row>
    <row r="11" spans="3:30" x14ac:dyDescent="0.25">
      <c r="D11">
        <v>5.7200002791316477E-2</v>
      </c>
      <c r="E11">
        <v>1.3226921763170786E-2</v>
      </c>
      <c r="F11">
        <v>4.5225190505973741E-2</v>
      </c>
      <c r="G11">
        <v>0.34483271568435847</v>
      </c>
      <c r="H11">
        <v>1.4845269387173354E-2</v>
      </c>
      <c r="I11">
        <v>-2.1274581414461577E-2</v>
      </c>
      <c r="J11">
        <v>7.4981166131530084E-3</v>
      </c>
      <c r="K11">
        <v>1.7825935941020915E-2</v>
      </c>
      <c r="L11">
        <v>4.1229498550757998E-2</v>
      </c>
      <c r="M11">
        <v>1.1577887443652976E-2</v>
      </c>
      <c r="U11">
        <f t="shared" si="0"/>
        <v>0</v>
      </c>
      <c r="V11">
        <f t="shared" si="1"/>
        <v>2.3394017499999999E-2</v>
      </c>
      <c r="W11">
        <f t="shared" si="2"/>
        <v>0</v>
      </c>
      <c r="X11">
        <f t="shared" si="3"/>
        <v>0</v>
      </c>
      <c r="Y11">
        <f t="shared" si="4"/>
        <v>0</v>
      </c>
      <c r="Z11">
        <f t="shared" si="5"/>
        <v>0.20539575368526602</v>
      </c>
      <c r="AA11">
        <f t="shared" si="6"/>
        <v>0.176402325</v>
      </c>
      <c r="AB11">
        <f t="shared" si="7"/>
        <v>0</v>
      </c>
      <c r="AC11">
        <f t="shared" si="8"/>
        <v>8.8196125E-2</v>
      </c>
      <c r="AD11">
        <f t="shared" si="9"/>
        <v>9.3267118249307238E-2</v>
      </c>
    </row>
    <row r="12" spans="3:30" x14ac:dyDescent="0.25">
      <c r="D12">
        <v>3.3176215931352601E-2</v>
      </c>
      <c r="E12">
        <v>3.7875003287782594E-2</v>
      </c>
      <c r="F12">
        <v>4.8775313030455743E-2</v>
      </c>
      <c r="G12">
        <v>1.4845269387173354E-2</v>
      </c>
      <c r="H12">
        <v>0.13668501650688497</v>
      </c>
      <c r="I12">
        <v>9.6703020304416742E-2</v>
      </c>
      <c r="J12">
        <v>4.16556944266279E-2</v>
      </c>
      <c r="K12">
        <v>2.8058309059683512E-2</v>
      </c>
      <c r="L12">
        <v>3.2781514959983583E-2</v>
      </c>
      <c r="M12">
        <v>3.5788071819516265E-2</v>
      </c>
      <c r="U12">
        <f t="shared" si="0"/>
        <v>0</v>
      </c>
      <c r="V12">
        <f t="shared" si="1"/>
        <v>2.3394111076069996E-2</v>
      </c>
      <c r="W12">
        <f t="shared" si="2"/>
        <v>0</v>
      </c>
      <c r="X12">
        <f t="shared" si="3"/>
        <v>0</v>
      </c>
      <c r="Y12">
        <f t="shared" si="4"/>
        <v>0</v>
      </c>
      <c r="Z12">
        <f t="shared" si="5"/>
        <v>0.12780788784340685</v>
      </c>
      <c r="AA12">
        <f t="shared" si="6"/>
        <v>0.176402325</v>
      </c>
      <c r="AB12">
        <f t="shared" si="7"/>
        <v>0</v>
      </c>
      <c r="AC12">
        <f t="shared" si="8"/>
        <v>8.8196125E-2</v>
      </c>
      <c r="AD12">
        <f t="shared" si="9"/>
        <v>0.11418462275362309</v>
      </c>
    </row>
    <row r="13" spans="3:30" x14ac:dyDescent="0.25">
      <c r="D13">
        <v>1.8814076587253859E-2</v>
      </c>
      <c r="E13">
        <v>5.3350834760236471E-2</v>
      </c>
      <c r="F13">
        <v>9.918670473060115E-2</v>
      </c>
      <c r="G13">
        <v>-2.1274581414461577E-2</v>
      </c>
      <c r="H13">
        <v>9.6703020304416742E-2</v>
      </c>
      <c r="I13">
        <v>0.32391281388024729</v>
      </c>
      <c r="J13">
        <v>5.5877322703363715E-2</v>
      </c>
      <c r="K13">
        <v>8.5453384961889645E-2</v>
      </c>
      <c r="L13">
        <v>3.5226920179082702E-2</v>
      </c>
      <c r="M13">
        <v>4.1858662104313091E-2</v>
      </c>
      <c r="U13">
        <f t="shared" si="0"/>
        <v>0</v>
      </c>
      <c r="V13">
        <f t="shared" si="1"/>
        <v>2.3394017499999999E-2</v>
      </c>
      <c r="W13">
        <f t="shared" si="2"/>
        <v>0</v>
      </c>
      <c r="X13">
        <f t="shared" si="3"/>
        <v>0</v>
      </c>
      <c r="Y13">
        <f t="shared" si="4"/>
        <v>1.9138473759025097E-8</v>
      </c>
      <c r="Z13">
        <f t="shared" si="5"/>
        <v>5.0222185816541025E-2</v>
      </c>
      <c r="AA13">
        <f t="shared" si="6"/>
        <v>0.176402325</v>
      </c>
      <c r="AB13">
        <f t="shared" si="7"/>
        <v>0</v>
      </c>
      <c r="AC13">
        <f t="shared" si="8"/>
        <v>8.8196125E-2</v>
      </c>
      <c r="AD13">
        <f t="shared" si="9"/>
        <v>0.13510265363947652</v>
      </c>
    </row>
    <row r="14" spans="3:30" x14ac:dyDescent="0.25">
      <c r="D14">
        <v>1.6883673375127289E-2</v>
      </c>
      <c r="E14">
        <v>2.2050415219522248E-2</v>
      </c>
      <c r="F14">
        <v>3.1420964643813658E-2</v>
      </c>
      <c r="G14">
        <v>7.4981166131530084E-3</v>
      </c>
      <c r="H14">
        <v>4.16556944266279E-2</v>
      </c>
      <c r="I14">
        <v>5.5877322703363715E-2</v>
      </c>
      <c r="J14">
        <v>4.4121215018379657E-2</v>
      </c>
      <c r="K14">
        <v>1.9042647322631265E-2</v>
      </c>
      <c r="L14">
        <v>7.7003952984826055E-3</v>
      </c>
      <c r="M14">
        <v>1.2333355769413981E-2</v>
      </c>
      <c r="U14">
        <f t="shared" si="0"/>
        <v>0</v>
      </c>
      <c r="V14">
        <f t="shared" si="1"/>
        <v>2.3394017499999999E-2</v>
      </c>
      <c r="W14">
        <f t="shared" si="2"/>
        <v>0</v>
      </c>
      <c r="X14">
        <f t="shared" si="3"/>
        <v>0</v>
      </c>
      <c r="Y14">
        <f t="shared" si="4"/>
        <v>5.3467540047699767E-4</v>
      </c>
      <c r="Z14">
        <f t="shared" si="5"/>
        <v>0</v>
      </c>
      <c r="AA14">
        <f t="shared" si="6"/>
        <v>0.176402325</v>
      </c>
      <c r="AB14">
        <f t="shared" si="7"/>
        <v>0</v>
      </c>
      <c r="AC14">
        <f t="shared" si="8"/>
        <v>8.6880201989913697E-2</v>
      </c>
      <c r="AD14">
        <f t="shared" si="9"/>
        <v>0.14864289999999999</v>
      </c>
    </row>
    <row r="15" spans="3:30" x14ac:dyDescent="0.25">
      <c r="D15">
        <v>3.8813586865421787E-2</v>
      </c>
      <c r="E15">
        <v>4.8744954845307553E-2</v>
      </c>
      <c r="F15">
        <v>6.6241604670922424E-2</v>
      </c>
      <c r="G15">
        <v>1.7825935941020915E-2</v>
      </c>
      <c r="H15">
        <v>2.8058309059683512E-2</v>
      </c>
      <c r="I15">
        <v>8.5453384961889645E-2</v>
      </c>
      <c r="J15">
        <v>1.9042647322631265E-2</v>
      </c>
      <c r="K15">
        <v>0.28794996958082719</v>
      </c>
      <c r="L15">
        <v>7.2788485012812404E-2</v>
      </c>
      <c r="M15">
        <v>4.2613780463657207E-2</v>
      </c>
      <c r="U15">
        <f t="shared" si="0"/>
        <v>0</v>
      </c>
      <c r="V15">
        <f t="shared" si="1"/>
        <v>2.3394017499999999E-2</v>
      </c>
      <c r="W15">
        <f t="shared" si="2"/>
        <v>0</v>
      </c>
      <c r="X15">
        <f t="shared" si="3"/>
        <v>0</v>
      </c>
      <c r="Y15">
        <f t="shared" si="4"/>
        <v>2.051249227323465E-3</v>
      </c>
      <c r="Z15">
        <f t="shared" si="5"/>
        <v>0</v>
      </c>
      <c r="AA15">
        <f t="shared" si="6"/>
        <v>0.176402325</v>
      </c>
      <c r="AB15">
        <f t="shared" si="7"/>
        <v>0</v>
      </c>
      <c r="AC15">
        <f t="shared" si="8"/>
        <v>8.3147667458754224E-2</v>
      </c>
      <c r="AD15">
        <f t="shared" si="9"/>
        <v>0.14864289999999999</v>
      </c>
    </row>
    <row r="16" spans="3:30" x14ac:dyDescent="0.25">
      <c r="D16">
        <v>3.4790642117969922E-2</v>
      </c>
      <c r="E16">
        <v>2.3874234716662675E-2</v>
      </c>
      <c r="F16">
        <v>0.16663890391772906</v>
      </c>
      <c r="G16">
        <v>4.1229498550757998E-2</v>
      </c>
      <c r="H16">
        <v>3.2781514959983583E-2</v>
      </c>
      <c r="I16">
        <v>3.5226920179082702E-2</v>
      </c>
      <c r="J16">
        <v>7.7003952984826055E-3</v>
      </c>
      <c r="K16">
        <v>7.2788485012812404E-2</v>
      </c>
      <c r="L16">
        <v>0.22210477152502056</v>
      </c>
      <c r="M16">
        <v>3.5309833048596702E-2</v>
      </c>
      <c r="U16">
        <f t="shared" si="0"/>
        <v>7.9822973755817612E-4</v>
      </c>
      <c r="V16">
        <f t="shared" si="1"/>
        <v>2.3394017499999999E-2</v>
      </c>
      <c r="W16">
        <f t="shared" si="2"/>
        <v>0</v>
      </c>
      <c r="X16">
        <f t="shared" si="3"/>
        <v>0</v>
      </c>
      <c r="Y16">
        <f t="shared" si="4"/>
        <v>3.3268260610984628E-3</v>
      </c>
      <c r="Z16">
        <f t="shared" si="5"/>
        <v>0</v>
      </c>
      <c r="AA16">
        <f t="shared" si="6"/>
        <v>0.176402325</v>
      </c>
      <c r="AB16">
        <f t="shared" si="7"/>
        <v>0</v>
      </c>
      <c r="AC16">
        <f t="shared" si="8"/>
        <v>7.9608789584735246E-2</v>
      </c>
      <c r="AD16">
        <f t="shared" si="9"/>
        <v>0.14864289999999999</v>
      </c>
    </row>
    <row r="17" spans="2:30" x14ac:dyDescent="0.25">
      <c r="D17">
        <v>2.6640684249837808E-2</v>
      </c>
      <c r="E17">
        <v>2.1482479823673819E-2</v>
      </c>
      <c r="F17">
        <v>5.3651852836981428E-2</v>
      </c>
      <c r="G17">
        <v>1.1577887443652976E-2</v>
      </c>
      <c r="H17">
        <v>3.5788071819516265E-2</v>
      </c>
      <c r="I17">
        <v>4.1858662104313091E-2</v>
      </c>
      <c r="J17">
        <v>1.2333355769413981E-2</v>
      </c>
      <c r="K17">
        <v>4.2613780463657207E-2</v>
      </c>
      <c r="L17">
        <v>3.5309833048596702E-2</v>
      </c>
      <c r="M17">
        <v>5.0182671040097104E-2</v>
      </c>
      <c r="U17">
        <f t="shared" si="0"/>
        <v>6.3202437526217398E-3</v>
      </c>
      <c r="V17">
        <f t="shared" si="1"/>
        <v>2.3394017499999999E-2</v>
      </c>
      <c r="W17">
        <f t="shared" si="2"/>
        <v>0</v>
      </c>
      <c r="X17">
        <f t="shared" si="3"/>
        <v>0</v>
      </c>
      <c r="Y17">
        <f t="shared" si="4"/>
        <v>3.184008302531034E-3</v>
      </c>
      <c r="Z17">
        <f t="shared" si="5"/>
        <v>0</v>
      </c>
      <c r="AA17">
        <f t="shared" si="6"/>
        <v>0.176402325</v>
      </c>
      <c r="AB17">
        <f t="shared" si="7"/>
        <v>0</v>
      </c>
      <c r="AC17">
        <f t="shared" si="8"/>
        <v>7.7196781421507793E-2</v>
      </c>
      <c r="AD17">
        <f t="shared" si="9"/>
        <v>0.14864289999999999</v>
      </c>
    </row>
    <row r="18" spans="2:30" x14ac:dyDescent="0.25">
      <c r="U18">
        <f t="shared" si="0"/>
        <v>1.1842257799645605E-2</v>
      </c>
      <c r="V18">
        <f t="shared" si="1"/>
        <v>2.3394017499999999E-2</v>
      </c>
      <c r="W18">
        <f t="shared" si="2"/>
        <v>0</v>
      </c>
      <c r="X18">
        <f t="shared" si="3"/>
        <v>0</v>
      </c>
      <c r="Y18">
        <f t="shared" si="4"/>
        <v>3.0411905431328057E-3</v>
      </c>
      <c r="Z18">
        <f t="shared" si="5"/>
        <v>0</v>
      </c>
      <c r="AA18">
        <f t="shared" si="6"/>
        <v>0.176402325</v>
      </c>
      <c r="AB18">
        <f t="shared" si="7"/>
        <v>0</v>
      </c>
      <c r="AC18">
        <f t="shared" si="8"/>
        <v>7.4784773244330444E-2</v>
      </c>
      <c r="AD18">
        <f t="shared" si="9"/>
        <v>0.14864289999999999</v>
      </c>
    </row>
    <row r="19" spans="2:30" x14ac:dyDescent="0.25">
      <c r="B19" t="s">
        <v>46</v>
      </c>
      <c r="D19" s="3">
        <f>D4*D5</f>
        <v>4.8677047697418457E-2</v>
      </c>
      <c r="E19" s="3">
        <f t="shared" ref="E19:M19" si="10">E4*E5</f>
        <v>0</v>
      </c>
      <c r="F19" s="3">
        <f t="shared" si="10"/>
        <v>5.7762247531363192E-2</v>
      </c>
      <c r="G19" s="3">
        <f t="shared" si="10"/>
        <v>6.954429913572456E-2</v>
      </c>
      <c r="H19" s="3">
        <f t="shared" si="10"/>
        <v>0</v>
      </c>
      <c r="I19" s="3">
        <f t="shared" si="10"/>
        <v>0</v>
      </c>
      <c r="J19" s="3">
        <f t="shared" si="10"/>
        <v>0</v>
      </c>
      <c r="K19" s="3">
        <f t="shared" si="10"/>
        <v>5.0438265877346497E-2</v>
      </c>
      <c r="L19" s="3">
        <f t="shared" si="10"/>
        <v>0</v>
      </c>
      <c r="M19" s="3">
        <f t="shared" si="10"/>
        <v>0</v>
      </c>
      <c r="U19">
        <f t="shared" si="0"/>
        <v>1.6349782172010382E-2</v>
      </c>
      <c r="V19">
        <f t="shared" si="1"/>
        <v>2.3394017499999999E-2</v>
      </c>
      <c r="W19">
        <f t="shared" si="2"/>
        <v>0</v>
      </c>
      <c r="X19">
        <f t="shared" si="3"/>
        <v>1.4355864975662514E-3</v>
      </c>
      <c r="Y19">
        <f t="shared" si="4"/>
        <v>2.900197664244744E-3</v>
      </c>
      <c r="Z19">
        <f t="shared" si="5"/>
        <v>0</v>
      </c>
      <c r="AA19">
        <f t="shared" si="6"/>
        <v>0.176402325</v>
      </c>
      <c r="AB19">
        <f t="shared" si="7"/>
        <v>0</v>
      </c>
      <c r="AC19">
        <f t="shared" si="8"/>
        <v>7.2467853856020337E-2</v>
      </c>
      <c r="AD19">
        <f t="shared" si="9"/>
        <v>0.14864289999999999</v>
      </c>
    </row>
    <row r="20" spans="2:30" x14ac:dyDescent="0.25">
      <c r="S20" s="3"/>
      <c r="T20" s="3"/>
      <c r="U20">
        <f t="shared" si="0"/>
        <v>2.0228281438733519E-2</v>
      </c>
      <c r="V20">
        <f t="shared" si="1"/>
        <v>2.3394017499999999E-2</v>
      </c>
      <c r="W20">
        <f t="shared" si="2"/>
        <v>0</v>
      </c>
      <c r="X20">
        <f t="shared" si="3"/>
        <v>4.0123543855263696E-3</v>
      </c>
      <c r="Y20">
        <f t="shared" si="4"/>
        <v>2.7056656008532941E-3</v>
      </c>
      <c r="Z20">
        <f t="shared" si="5"/>
        <v>0</v>
      </c>
      <c r="AA20">
        <f t="shared" si="6"/>
        <v>0.176402325</v>
      </c>
      <c r="AB20">
        <f t="shared" si="7"/>
        <v>0</v>
      </c>
      <c r="AC20">
        <f t="shared" si="8"/>
        <v>7.0273073112554624E-2</v>
      </c>
      <c r="AD20">
        <f t="shared" si="9"/>
        <v>0.14864289999999999</v>
      </c>
    </row>
    <row r="21" spans="2:30" x14ac:dyDescent="0.25">
      <c r="B21" t="s">
        <v>47</v>
      </c>
      <c r="D21" s="3">
        <f>D4*SUMPRODUCT($D$4:$M$4,$D8:$M8)</f>
        <v>1.8779899087835256E-2</v>
      </c>
      <c r="E21" s="3">
        <f>E4*SUMPRODUCT($D$4:$M$4,$D9:$M9)</f>
        <v>0</v>
      </c>
      <c r="F21" s="3">
        <f>F4*SUMPRODUCT($D$4:$M$4,$D10:$M10)</f>
        <v>0.14682788027443378</v>
      </c>
      <c r="G21" s="3">
        <f>G4*SUMPRODUCT($D$4:$M$4,$D11:$M11)</f>
        <v>2.9067740307666852E-2</v>
      </c>
      <c r="H21" s="3">
        <f>H4*SUMPRODUCT($D$4:$M$4,$D12:$M12)</f>
        <v>0</v>
      </c>
      <c r="I21" s="3">
        <f>I4*SUMPRODUCT($D$4:$M$4,$D13:$M13)</f>
        <v>0</v>
      </c>
      <c r="J21" s="3">
        <f>J4*SUMPRODUCT($D$4:$M$4,$D14:$M14)</f>
        <v>0</v>
      </c>
      <c r="K21" s="3">
        <f>K4*SUMPRODUCT($D$4:$M$4,$D15:$M15)</f>
        <v>2.567694356613702E-2</v>
      </c>
      <c r="L21" s="3">
        <f>L4*SUMPRODUCT($D$4:$M$4,$D16:$M16)</f>
        <v>0</v>
      </c>
      <c r="M21" s="3">
        <f>M4*SUMPRODUCT($D$4:$M$4,$D17:$M17)</f>
        <v>0</v>
      </c>
      <c r="U21">
        <f t="shared" si="0"/>
        <v>2.3862355983399749E-2</v>
      </c>
      <c r="V21">
        <f t="shared" si="1"/>
        <v>2.3394017499999999E-2</v>
      </c>
      <c r="W21">
        <f t="shared" si="2"/>
        <v>0</v>
      </c>
      <c r="X21">
        <f t="shared" si="3"/>
        <v>6.4389604896673627E-3</v>
      </c>
      <c r="Y21">
        <f t="shared" si="4"/>
        <v>2.6169129011857119E-3</v>
      </c>
      <c r="Z21">
        <f t="shared" si="5"/>
        <v>0</v>
      </c>
      <c r="AA21">
        <f t="shared" si="6"/>
        <v>0.176402325</v>
      </c>
      <c r="AB21">
        <f t="shared" si="7"/>
        <v>0</v>
      </c>
      <c r="AC21">
        <f t="shared" si="8"/>
        <v>6.7982964732169998E-2</v>
      </c>
      <c r="AD21">
        <f t="shared" si="9"/>
        <v>0.14864289999999999</v>
      </c>
    </row>
    <row r="22" spans="2:30" x14ac:dyDescent="0.25">
      <c r="S22" s="3"/>
      <c r="U22">
        <f t="shared" si="0"/>
        <v>2.772434646172894E-2</v>
      </c>
      <c r="V22">
        <f t="shared" si="1"/>
        <v>2.3394017499999999E-2</v>
      </c>
      <c r="W22">
        <f t="shared" si="2"/>
        <v>0</v>
      </c>
      <c r="X22">
        <f t="shared" si="3"/>
        <v>9.0423427092919655E-3</v>
      </c>
      <c r="Y22">
        <f t="shared" si="4"/>
        <v>2.422925647942198E-3</v>
      </c>
      <c r="Z22">
        <f t="shared" si="5"/>
        <v>0</v>
      </c>
      <c r="AA22">
        <f t="shared" si="6"/>
        <v>0.176402325</v>
      </c>
      <c r="AB22">
        <f t="shared" si="7"/>
        <v>0</v>
      </c>
      <c r="AC22">
        <f t="shared" si="8"/>
        <v>6.5787538781906088E-2</v>
      </c>
      <c r="AD22">
        <f t="shared" si="9"/>
        <v>0.14864289999999999</v>
      </c>
    </row>
    <row r="23" spans="2:30" x14ac:dyDescent="0.25">
      <c r="U23">
        <f t="shared" si="0"/>
        <v>3.1355025171950497E-2</v>
      </c>
      <c r="V23">
        <f t="shared" si="1"/>
        <v>2.3394017499999999E-2</v>
      </c>
      <c r="W23">
        <f t="shared" si="2"/>
        <v>0</v>
      </c>
      <c r="X23">
        <f t="shared" si="3"/>
        <v>1.1469156581091643E-2</v>
      </c>
      <c r="Y23">
        <f t="shared" si="4"/>
        <v>2.3345427242657938E-3</v>
      </c>
      <c r="Z23">
        <f t="shared" si="5"/>
        <v>0</v>
      </c>
      <c r="AA23">
        <f t="shared" si="6"/>
        <v>0.176402325</v>
      </c>
      <c r="AB23">
        <f t="shared" si="7"/>
        <v>0</v>
      </c>
      <c r="AC23">
        <f t="shared" si="8"/>
        <v>6.3498160710269827E-2</v>
      </c>
      <c r="AD23">
        <f t="shared" si="9"/>
        <v>0.14864289999999999</v>
      </c>
    </row>
    <row r="24" spans="2:30" x14ac:dyDescent="0.25">
      <c r="B24" t="s">
        <v>48</v>
      </c>
      <c r="U24">
        <f t="shared" si="0"/>
        <v>3.5216010389520193E-2</v>
      </c>
      <c r="V24">
        <f t="shared" si="1"/>
        <v>2.3394017499999999E-2</v>
      </c>
      <c r="W24">
        <f t="shared" si="2"/>
        <v>0</v>
      </c>
      <c r="X24">
        <f t="shared" si="3"/>
        <v>1.4071837007237659E-2</v>
      </c>
      <c r="Y24">
        <f t="shared" si="4"/>
        <v>2.1410058279591848E-3</v>
      </c>
      <c r="Z24">
        <f t="shared" si="5"/>
        <v>0</v>
      </c>
      <c r="AA24">
        <f t="shared" si="6"/>
        <v>0.176402325</v>
      </c>
      <c r="AB24">
        <f t="shared" si="7"/>
        <v>0</v>
      </c>
      <c r="AC24">
        <f t="shared" si="8"/>
        <v>6.1302328957035232E-2</v>
      </c>
      <c r="AD24">
        <f t="shared" si="9"/>
        <v>0.14864289999999999</v>
      </c>
    </row>
    <row r="25" spans="2:30" x14ac:dyDescent="0.25">
      <c r="U25">
        <f t="shared" si="0"/>
        <v>3.8847726440148465E-2</v>
      </c>
      <c r="V25">
        <f t="shared" si="1"/>
        <v>2.3394017499999999E-2</v>
      </c>
      <c r="W25">
        <f t="shared" si="2"/>
        <v>0</v>
      </c>
      <c r="X25">
        <f t="shared" si="3"/>
        <v>1.6499320512183637E-2</v>
      </c>
      <c r="Y25">
        <f t="shared" si="4"/>
        <v>2.0521697105224785E-3</v>
      </c>
      <c r="Z25">
        <f t="shared" si="5"/>
        <v>0</v>
      </c>
      <c r="AA25">
        <f t="shared" si="6"/>
        <v>0.176402325</v>
      </c>
      <c r="AB25">
        <f t="shared" si="7"/>
        <v>0</v>
      </c>
      <c r="AC25">
        <f t="shared" si="8"/>
        <v>5.9013356758793788E-2</v>
      </c>
      <c r="AD25">
        <f t="shared" si="9"/>
        <v>0.14864289999999999</v>
      </c>
    </row>
    <row r="26" spans="2:30" x14ac:dyDescent="0.25">
      <c r="U26">
        <f t="shared" si="0"/>
        <v>4.270598573210993E-2</v>
      </c>
      <c r="V26">
        <f t="shared" si="1"/>
        <v>2.3394017499999999E-2</v>
      </c>
      <c r="W26">
        <f t="shared" si="2"/>
        <v>0</v>
      </c>
      <c r="X26">
        <f t="shared" si="3"/>
        <v>1.9100195025116787E-2</v>
      </c>
      <c r="Y26">
        <f t="shared" si="4"/>
        <v>1.8592271095808546E-3</v>
      </c>
      <c r="Z26">
        <f t="shared" si="5"/>
        <v>0</v>
      </c>
      <c r="AA26">
        <f t="shared" si="6"/>
        <v>0.176402325</v>
      </c>
      <c r="AB26">
        <f t="shared" si="7"/>
        <v>0</v>
      </c>
      <c r="AC26">
        <f t="shared" si="8"/>
        <v>5.6817939948713633E-2</v>
      </c>
      <c r="AD26">
        <f t="shared" si="9"/>
        <v>0.14864289999999999</v>
      </c>
    </row>
    <row r="27" spans="2:30" x14ac:dyDescent="0.25">
      <c r="B27" t="s">
        <v>49</v>
      </c>
      <c r="D27" s="3">
        <f>SUM(D21:M21)</f>
        <v>0.22035246323607288</v>
      </c>
      <c r="U27">
        <f t="shared" si="0"/>
        <v>4.6340442923023195E-2</v>
      </c>
      <c r="V27">
        <f t="shared" si="1"/>
        <v>2.3394017499999999E-2</v>
      </c>
      <c r="W27">
        <f t="shared" si="2"/>
        <v>0</v>
      </c>
      <c r="X27">
        <f t="shared" si="3"/>
        <v>2.1529469179429876E-2</v>
      </c>
      <c r="Y27">
        <f t="shared" si="4"/>
        <v>1.7697953536289369E-3</v>
      </c>
      <c r="Z27">
        <f t="shared" si="5"/>
        <v>0</v>
      </c>
      <c r="AA27">
        <f t="shared" si="6"/>
        <v>0.176402325</v>
      </c>
      <c r="AB27">
        <f t="shared" si="7"/>
        <v>0</v>
      </c>
      <c r="AC27">
        <f t="shared" si="8"/>
        <v>5.4528552838173684E-2</v>
      </c>
      <c r="AD27">
        <f t="shared" si="9"/>
        <v>0.14864289999999999</v>
      </c>
    </row>
    <row r="28" spans="2:30" x14ac:dyDescent="0.25">
      <c r="B28" t="s">
        <v>50</v>
      </c>
      <c r="D28">
        <f>SQRT(D27)</f>
        <v>0.46941715268625717</v>
      </c>
      <c r="U28">
        <f t="shared" si="0"/>
        <v>5.0198838520142071E-2</v>
      </c>
      <c r="V28">
        <f t="shared" si="1"/>
        <v>2.3394017499999999E-2</v>
      </c>
      <c r="W28">
        <f t="shared" si="2"/>
        <v>0</v>
      </c>
      <c r="X28">
        <f t="shared" si="3"/>
        <v>2.4130498971474259E-2</v>
      </c>
      <c r="Y28">
        <f t="shared" si="4"/>
        <v>1.5773853632656215E-3</v>
      </c>
      <c r="Z28">
        <f t="shared" si="5"/>
        <v>0</v>
      </c>
      <c r="AA28">
        <f t="shared" si="6"/>
        <v>0.176402325</v>
      </c>
      <c r="AB28">
        <f t="shared" si="7"/>
        <v>0</v>
      </c>
      <c r="AC28">
        <f t="shared" si="8"/>
        <v>5.2331712828287823E-2</v>
      </c>
      <c r="AD28">
        <f t="shared" si="9"/>
        <v>0.14864289999999999</v>
      </c>
    </row>
    <row r="29" spans="2:30" x14ac:dyDescent="0.25">
      <c r="B29" t="s">
        <v>2</v>
      </c>
      <c r="D29" s="10">
        <f>SUM(D19:M19)</f>
        <v>0.22642186024185273</v>
      </c>
      <c r="E29" t="s">
        <v>176</v>
      </c>
      <c r="F29" s="3">
        <v>0.22750000000000001</v>
      </c>
      <c r="U29">
        <f t="shared" si="0"/>
        <v>5.38331413730938E-2</v>
      </c>
      <c r="V29">
        <f t="shared" si="1"/>
        <v>2.3394017499999999E-2</v>
      </c>
      <c r="W29">
        <f t="shared" si="2"/>
        <v>0</v>
      </c>
      <c r="X29">
        <f t="shared" si="3"/>
        <v>2.6559642016766485E-2</v>
      </c>
      <c r="Y29">
        <f t="shared" si="4"/>
        <v>1.4874215008639619E-3</v>
      </c>
      <c r="Z29">
        <f t="shared" si="5"/>
        <v>0</v>
      </c>
      <c r="AA29">
        <f t="shared" si="6"/>
        <v>0.176402325</v>
      </c>
      <c r="AB29">
        <f t="shared" si="7"/>
        <v>0</v>
      </c>
      <c r="AC29">
        <f t="shared" si="8"/>
        <v>5.004374983004322E-2</v>
      </c>
      <c r="AD29">
        <f t="shared" si="9"/>
        <v>0.14864289999999999</v>
      </c>
    </row>
    <row r="30" spans="2:30" x14ac:dyDescent="0.25">
      <c r="U30">
        <f t="shared" si="0"/>
        <v>5.7688373649453062E-2</v>
      </c>
      <c r="V30">
        <f t="shared" si="1"/>
        <v>2.3394017499999999E-2</v>
      </c>
      <c r="W30">
        <f t="shared" si="2"/>
        <v>0</v>
      </c>
      <c r="X30">
        <f t="shared" si="3"/>
        <v>2.9158571509949355E-2</v>
      </c>
      <c r="Y30">
        <f t="shared" si="4"/>
        <v>1.2957992422447289E-3</v>
      </c>
      <c r="Z30">
        <f t="shared" si="5"/>
        <v>0</v>
      </c>
      <c r="AA30">
        <f t="shared" si="6"/>
        <v>0.176402325</v>
      </c>
      <c r="AB30">
        <f t="shared" si="7"/>
        <v>0</v>
      </c>
      <c r="AC30">
        <f t="shared" si="8"/>
        <v>4.7847151271555338E-2</v>
      </c>
      <c r="AD30">
        <f t="shared" si="9"/>
        <v>0.14864289999999999</v>
      </c>
    </row>
    <row r="31" spans="2:30" x14ac:dyDescent="0.25">
      <c r="U31">
        <f t="shared" si="0"/>
        <v>6.1327324301938865E-2</v>
      </c>
      <c r="V31">
        <f t="shared" si="1"/>
        <v>2.3394017499999999E-2</v>
      </c>
      <c r="W31">
        <f t="shared" si="2"/>
        <v>0</v>
      </c>
      <c r="X31">
        <f t="shared" si="3"/>
        <v>3.1590822829363839E-2</v>
      </c>
      <c r="Y31">
        <f t="shared" si="4"/>
        <v>1.2049945918080854E-3</v>
      </c>
      <c r="Z31">
        <f t="shared" si="5"/>
        <v>0</v>
      </c>
      <c r="AA31">
        <f t="shared" si="6"/>
        <v>0.176402325</v>
      </c>
      <c r="AB31">
        <f t="shared" si="7"/>
        <v>0</v>
      </c>
      <c r="AC31">
        <f t="shared" si="8"/>
        <v>4.5558047932977214E-2</v>
      </c>
      <c r="AD31">
        <f t="shared" si="9"/>
        <v>0.14864289999999999</v>
      </c>
    </row>
    <row r="32" spans="2:30" x14ac:dyDescent="0.25">
      <c r="B32" t="s">
        <v>51</v>
      </c>
      <c r="U32">
        <f t="shared" si="0"/>
        <v>6.5179084352485706E-2</v>
      </c>
      <c r="V32">
        <f t="shared" si="1"/>
        <v>2.3394017499999999E-2</v>
      </c>
      <c r="W32">
        <f t="shared" si="2"/>
        <v>0</v>
      </c>
      <c r="X32">
        <f t="shared" si="3"/>
        <v>3.4187437830326253E-2</v>
      </c>
      <c r="Y32">
        <f t="shared" si="4"/>
        <v>1.0142985407913447E-3</v>
      </c>
      <c r="Z32">
        <f t="shared" si="5"/>
        <v>0</v>
      </c>
      <c r="AA32">
        <f t="shared" si="6"/>
        <v>0.176402325</v>
      </c>
      <c r="AB32">
        <f t="shared" si="7"/>
        <v>0</v>
      </c>
      <c r="AC32">
        <f t="shared" si="8"/>
        <v>4.3361565499787889E-2</v>
      </c>
      <c r="AD32">
        <f t="shared" si="9"/>
        <v>0.14864289999999999</v>
      </c>
    </row>
    <row r="33" spans="1:30" x14ac:dyDescent="0.25">
      <c r="B33" t="s">
        <v>50</v>
      </c>
      <c r="C33" t="s">
        <v>2</v>
      </c>
      <c r="D33" t="s">
        <v>34</v>
      </c>
      <c r="E33" t="s">
        <v>35</v>
      </c>
      <c r="F33" t="s">
        <v>36</v>
      </c>
      <c r="G33" t="s">
        <v>37</v>
      </c>
      <c r="H33" t="s">
        <v>38</v>
      </c>
      <c r="I33" t="s">
        <v>39</v>
      </c>
      <c r="J33" t="s">
        <v>40</v>
      </c>
      <c r="K33" t="s">
        <v>41</v>
      </c>
      <c r="L33" t="s">
        <v>42</v>
      </c>
      <c r="M33" t="s">
        <v>43</v>
      </c>
      <c r="U33">
        <f t="shared" si="0"/>
        <v>6.8820012959688398E-2</v>
      </c>
      <c r="V33">
        <f t="shared" si="1"/>
        <v>2.3394017499999999E-2</v>
      </c>
      <c r="W33">
        <f t="shared" si="2"/>
        <v>0</v>
      </c>
      <c r="X33">
        <f t="shared" si="3"/>
        <v>3.6620999424241761E-2</v>
      </c>
      <c r="Y33">
        <f t="shared" si="4"/>
        <v>9.2262268865410629E-4</v>
      </c>
      <c r="Z33">
        <f t="shared" si="5"/>
        <v>0</v>
      </c>
      <c r="AA33">
        <f t="shared" si="6"/>
        <v>0.176402325</v>
      </c>
      <c r="AB33">
        <f t="shared" si="7"/>
        <v>0</v>
      </c>
      <c r="AC33">
        <f t="shared" si="8"/>
        <v>4.1073243958895396E-2</v>
      </c>
      <c r="AD33">
        <f t="shared" si="9"/>
        <v>0.14864289999999999</v>
      </c>
    </row>
    <row r="34" spans="1:30" x14ac:dyDescent="0.25">
      <c r="B34">
        <f>D28</f>
        <v>0.46941715268625717</v>
      </c>
      <c r="C34" s="3">
        <f>D29</f>
        <v>0.22642186024185273</v>
      </c>
      <c r="D34" s="3">
        <f>D4</f>
        <v>0.25</v>
      </c>
      <c r="E34" s="3">
        <f t="shared" ref="E34:M34" si="11">E4</f>
        <v>0</v>
      </c>
      <c r="F34" s="3">
        <f t="shared" si="11"/>
        <v>0.24999999999999994</v>
      </c>
      <c r="G34" s="3">
        <f t="shared" si="11"/>
        <v>0.25</v>
      </c>
      <c r="H34" s="3">
        <f t="shared" si="11"/>
        <v>0</v>
      </c>
      <c r="I34" s="3">
        <f t="shared" si="11"/>
        <v>0</v>
      </c>
      <c r="J34" s="3">
        <f t="shared" si="11"/>
        <v>0</v>
      </c>
      <c r="K34" s="3">
        <f t="shared" si="11"/>
        <v>0.25</v>
      </c>
      <c r="L34" s="3">
        <f t="shared" si="11"/>
        <v>0</v>
      </c>
      <c r="M34" s="3">
        <f t="shared" si="11"/>
        <v>0</v>
      </c>
      <c r="U34">
        <f t="shared" si="0"/>
        <v>7.2669399665286349E-2</v>
      </c>
      <c r="V34">
        <f t="shared" si="1"/>
        <v>2.3394017499999999E-2</v>
      </c>
      <c r="W34">
        <f t="shared" si="2"/>
        <v>0</v>
      </c>
      <c r="X34">
        <f t="shared" si="3"/>
        <v>3.9216058015677312E-2</v>
      </c>
      <c r="Y34">
        <f t="shared" si="4"/>
        <v>7.329686534073796E-4</v>
      </c>
      <c r="Z34">
        <f t="shared" si="5"/>
        <v>0</v>
      </c>
      <c r="AA34">
        <f t="shared" si="6"/>
        <v>0.176402325</v>
      </c>
      <c r="AB34">
        <f t="shared" si="7"/>
        <v>0</v>
      </c>
      <c r="AC34">
        <f t="shared" si="8"/>
        <v>3.8875827174774245E-2</v>
      </c>
      <c r="AD34">
        <f t="shared" si="9"/>
        <v>0.14864289999999999</v>
      </c>
    </row>
    <row r="35" spans="1:30" x14ac:dyDescent="0.25">
      <c r="U35">
        <f t="shared" si="0"/>
        <v>7.6311231138361593E-2</v>
      </c>
      <c r="V35">
        <f t="shared" si="1"/>
        <v>2.3394017499999999E-2</v>
      </c>
      <c r="W35">
        <f t="shared" si="2"/>
        <v>0</v>
      </c>
      <c r="X35">
        <f t="shared" si="3"/>
        <v>4.165014178710244E-2</v>
      </c>
      <c r="Y35">
        <f t="shared" si="4"/>
        <v>6.4030479289488784E-4</v>
      </c>
      <c r="Z35">
        <f t="shared" si="5"/>
        <v>0</v>
      </c>
      <c r="AA35">
        <f t="shared" si="6"/>
        <v>0.176402325</v>
      </c>
      <c r="AB35">
        <f t="shared" si="7"/>
        <v>0</v>
      </c>
      <c r="AC35">
        <f t="shared" si="8"/>
        <v>3.6589336991293873E-2</v>
      </c>
      <c r="AD35">
        <f t="shared" si="9"/>
        <v>0.14864289999999999</v>
      </c>
    </row>
    <row r="36" spans="1:30" ht="15.75" x14ac:dyDescent="0.25">
      <c r="B36" t="s">
        <v>175</v>
      </c>
      <c r="D36" s="24" t="s">
        <v>0</v>
      </c>
      <c r="E36" s="24" t="s">
        <v>3</v>
      </c>
      <c r="F36" s="24" t="s">
        <v>4</v>
      </c>
      <c r="G36" s="24" t="s">
        <v>5</v>
      </c>
      <c r="H36" s="24" t="s">
        <v>6</v>
      </c>
      <c r="I36" s="24" t="s">
        <v>7</v>
      </c>
      <c r="J36" s="24" t="s">
        <v>8</v>
      </c>
      <c r="K36" s="24" t="s">
        <v>9</v>
      </c>
      <c r="L36" s="24" t="s">
        <v>10</v>
      </c>
      <c r="M36" s="24" t="s">
        <v>11</v>
      </c>
      <c r="O36" s="24" t="s">
        <v>940</v>
      </c>
      <c r="P36" s="24" t="s">
        <v>941</v>
      </c>
      <c r="Q36" s="24" t="s">
        <v>937</v>
      </c>
      <c r="U36">
        <f t="shared" si="0"/>
        <v>8.015916695865867E-2</v>
      </c>
      <c r="V36">
        <f t="shared" si="1"/>
        <v>2.3394017499999999E-2</v>
      </c>
      <c r="W36">
        <f t="shared" si="2"/>
        <v>0</v>
      </c>
      <c r="X36">
        <f t="shared" si="3"/>
        <v>4.4244324826730776E-2</v>
      </c>
      <c r="Y36">
        <f t="shared" si="4"/>
        <v>4.5187810295745432E-4</v>
      </c>
      <c r="Z36">
        <f t="shared" si="5"/>
        <v>0</v>
      </c>
      <c r="AA36">
        <f t="shared" si="6"/>
        <v>0.176402325</v>
      </c>
      <c r="AB36">
        <f t="shared" si="7"/>
        <v>0</v>
      </c>
      <c r="AC36">
        <f t="shared" si="8"/>
        <v>3.4389874521402304E-2</v>
      </c>
      <c r="AD36">
        <f t="shared" si="9"/>
        <v>0.14864289999999999</v>
      </c>
    </row>
    <row r="37" spans="1:30" x14ac:dyDescent="0.25">
      <c r="A37" t="s">
        <v>52</v>
      </c>
      <c r="B37">
        <v>0.24007544504735376</v>
      </c>
      <c r="C37" s="3">
        <v>2.4999998896699108E-3</v>
      </c>
      <c r="D37" s="3">
        <v>0</v>
      </c>
      <c r="E37" s="3">
        <v>0.25</v>
      </c>
      <c r="F37" s="3">
        <v>0</v>
      </c>
      <c r="G37" s="3">
        <v>0</v>
      </c>
      <c r="H37" s="3">
        <v>0</v>
      </c>
      <c r="I37" s="3">
        <v>0.19867949489671305</v>
      </c>
      <c r="J37" s="3">
        <v>0.25</v>
      </c>
      <c r="K37" s="3">
        <v>0</v>
      </c>
      <c r="L37" s="3">
        <v>0.25</v>
      </c>
      <c r="M37" s="3">
        <v>5.1320505103286992E-2</v>
      </c>
      <c r="O37">
        <f>C37/B37</f>
        <v>1.0413392711515321E-2</v>
      </c>
      <c r="P37">
        <f>SUM(U8:AD8)</f>
        <v>0.75666221828708158</v>
      </c>
      <c r="Q37" t="s">
        <v>943</v>
      </c>
      <c r="U37">
        <f t="shared" si="0"/>
        <v>8.3803919987725795E-2</v>
      </c>
      <c r="V37">
        <f t="shared" si="1"/>
        <v>2.3394017499999999E-2</v>
      </c>
      <c r="W37">
        <f t="shared" si="2"/>
        <v>0</v>
      </c>
      <c r="X37">
        <f t="shared" si="3"/>
        <v>4.6680318194671555E-2</v>
      </c>
      <c r="Y37">
        <f t="shared" si="4"/>
        <v>3.5793287178916797E-4</v>
      </c>
      <c r="Z37">
        <f t="shared" si="5"/>
        <v>0</v>
      </c>
      <c r="AA37">
        <f t="shared" si="6"/>
        <v>0.176402325</v>
      </c>
      <c r="AB37">
        <f t="shared" si="7"/>
        <v>0</v>
      </c>
      <c r="AC37">
        <f t="shared" si="8"/>
        <v>3.2104533018750298E-2</v>
      </c>
      <c r="AD37">
        <f t="shared" si="9"/>
        <v>0.14864289999999999</v>
      </c>
    </row>
    <row r="38" spans="1:30" x14ac:dyDescent="0.25">
      <c r="A38" t="s">
        <v>53</v>
      </c>
      <c r="B38">
        <v>0.22969019709754854</v>
      </c>
      <c r="C38" s="3">
        <v>4.9999999201661392E-3</v>
      </c>
      <c r="D38" s="3">
        <v>0</v>
      </c>
      <c r="E38" s="3">
        <v>0.25</v>
      </c>
      <c r="F38" s="3">
        <v>0</v>
      </c>
      <c r="G38" s="3">
        <v>0</v>
      </c>
      <c r="H38" s="3">
        <v>0</v>
      </c>
      <c r="I38" s="3">
        <v>0.16349819579688821</v>
      </c>
      <c r="J38" s="3">
        <v>0.25</v>
      </c>
      <c r="K38" s="3">
        <v>0</v>
      </c>
      <c r="L38" s="3">
        <v>0.25</v>
      </c>
      <c r="M38" s="3">
        <v>8.6501804203111807E-2</v>
      </c>
      <c r="O38">
        <f t="shared" ref="O38:O101" si="12">C38/B38</f>
        <v>2.176845152012586E-2</v>
      </c>
      <c r="P38">
        <f t="shared" ref="P38:P101" si="13">SUM(U9:AD9)</f>
        <v>0.69999325824483616</v>
      </c>
      <c r="Q38">
        <f t="shared" ref="Q38:Q101" si="14">O38*SQRT(1+(P38/3)*O38)</f>
        <v>2.1823665271465512E-2</v>
      </c>
      <c r="U38">
        <f t="shared" si="0"/>
        <v>8.7648063567273324E-2</v>
      </c>
      <c r="V38">
        <f t="shared" si="1"/>
        <v>2.3394017499999999E-2</v>
      </c>
      <c r="W38">
        <f t="shared" si="2"/>
        <v>0</v>
      </c>
      <c r="X38">
        <f t="shared" si="3"/>
        <v>4.9272024971998125E-2</v>
      </c>
      <c r="Y38">
        <f t="shared" si="4"/>
        <v>1.7116891315874873E-4</v>
      </c>
      <c r="Z38">
        <f t="shared" si="5"/>
        <v>0</v>
      </c>
      <c r="AA38">
        <f t="shared" si="6"/>
        <v>0.176402325</v>
      </c>
      <c r="AB38">
        <f t="shared" si="7"/>
        <v>0</v>
      </c>
      <c r="AC38">
        <f t="shared" si="8"/>
        <v>2.9903580111687721E-2</v>
      </c>
      <c r="AD38">
        <f t="shared" si="9"/>
        <v>0.14864289999999999</v>
      </c>
    </row>
    <row r="39" spans="1:30" x14ac:dyDescent="0.25">
      <c r="A39" t="s">
        <v>54</v>
      </c>
      <c r="B39">
        <v>0.22044901890977125</v>
      </c>
      <c r="C39" s="3">
        <v>7.4999999224881521E-3</v>
      </c>
      <c r="D39" s="3">
        <v>0</v>
      </c>
      <c r="E39" s="3">
        <v>0.25</v>
      </c>
      <c r="F39" s="3">
        <v>0</v>
      </c>
      <c r="G39" s="3">
        <v>0</v>
      </c>
      <c r="H39" s="3">
        <v>0</v>
      </c>
      <c r="I39" s="3">
        <v>0.12831689709354571</v>
      </c>
      <c r="J39" s="3">
        <v>0.25</v>
      </c>
      <c r="K39" s="3">
        <v>0</v>
      </c>
      <c r="L39" s="3">
        <v>0.25</v>
      </c>
      <c r="M39" s="3">
        <v>0.12168310290645445</v>
      </c>
      <c r="O39">
        <f t="shared" si="12"/>
        <v>3.4021471084694943E-2</v>
      </c>
      <c r="P39">
        <f t="shared" si="13"/>
        <v>0.64332429884123243</v>
      </c>
      <c r="Q39">
        <f t="shared" si="14"/>
        <v>3.4145349296959067E-2</v>
      </c>
      <c r="U39">
        <f t="shared" si="0"/>
        <v>9.1299229946413971E-2</v>
      </c>
      <c r="V39">
        <f t="shared" si="1"/>
        <v>2.3394017499999999E-2</v>
      </c>
      <c r="W39">
        <f t="shared" si="2"/>
        <v>0</v>
      </c>
      <c r="X39">
        <f t="shared" si="3"/>
        <v>5.1709918662835731E-2</v>
      </c>
      <c r="Y39">
        <f t="shared" si="4"/>
        <v>7.5501743578329587E-5</v>
      </c>
      <c r="Z39">
        <f t="shared" si="5"/>
        <v>0</v>
      </c>
      <c r="AA39">
        <f t="shared" si="6"/>
        <v>0.176402325</v>
      </c>
      <c r="AB39">
        <f t="shared" si="7"/>
        <v>0</v>
      </c>
      <c r="AC39">
        <f t="shared" si="8"/>
        <v>2.7618726757908312E-2</v>
      </c>
      <c r="AD39">
        <f t="shared" si="9"/>
        <v>0.14864289999999999</v>
      </c>
    </row>
    <row r="40" spans="1:30" x14ac:dyDescent="0.25">
      <c r="A40" t="s">
        <v>55</v>
      </c>
      <c r="B40">
        <v>0.21250122150754253</v>
      </c>
      <c r="C40" s="3">
        <v>9.9999999249449165E-3</v>
      </c>
      <c r="D40" s="3">
        <v>0</v>
      </c>
      <c r="E40" s="3">
        <v>0.25</v>
      </c>
      <c r="F40" s="3">
        <v>0</v>
      </c>
      <c r="G40" s="3">
        <v>0</v>
      </c>
      <c r="H40" s="3">
        <v>0</v>
      </c>
      <c r="I40" s="3">
        <v>9.3135598388306387E-2</v>
      </c>
      <c r="J40" s="3">
        <v>0.25</v>
      </c>
      <c r="K40" s="3">
        <v>0</v>
      </c>
      <c r="L40" s="3">
        <v>0.25</v>
      </c>
      <c r="M40" s="3">
        <v>0.1568644016116936</v>
      </c>
      <c r="O40">
        <f t="shared" si="12"/>
        <v>4.7058552670907715E-2</v>
      </c>
      <c r="P40">
        <f t="shared" si="13"/>
        <v>0.58665533943457326</v>
      </c>
      <c r="Q40">
        <f t="shared" si="14"/>
        <v>4.7274582242044463E-2</v>
      </c>
      <c r="U40">
        <f t="shared" si="0"/>
        <v>9.482355678054806E-2</v>
      </c>
      <c r="V40">
        <f t="shared" si="1"/>
        <v>2.3394017499999999E-2</v>
      </c>
      <c r="W40">
        <f t="shared" si="2"/>
        <v>0</v>
      </c>
      <c r="X40">
        <f t="shared" si="3"/>
        <v>5.4226909895526303E-2</v>
      </c>
      <c r="Y40">
        <f t="shared" si="4"/>
        <v>0</v>
      </c>
      <c r="Z40">
        <f t="shared" si="5"/>
        <v>0</v>
      </c>
      <c r="AA40">
        <f t="shared" si="6"/>
        <v>0.176402325</v>
      </c>
      <c r="AB40">
        <f t="shared" si="7"/>
        <v>0</v>
      </c>
      <c r="AC40">
        <f t="shared" si="8"/>
        <v>2.53252334951303E-2</v>
      </c>
      <c r="AD40">
        <f t="shared" si="9"/>
        <v>0.14864289999999999</v>
      </c>
    </row>
    <row r="41" spans="1:30" x14ac:dyDescent="0.25">
      <c r="A41" t="s">
        <v>56</v>
      </c>
      <c r="B41">
        <v>0.20599651571516783</v>
      </c>
      <c r="C41" s="3">
        <v>1.2500000515519333E-2</v>
      </c>
      <c r="D41" s="3">
        <v>0</v>
      </c>
      <c r="E41" s="3">
        <v>0.25000099999999997</v>
      </c>
      <c r="F41" s="3">
        <v>0</v>
      </c>
      <c r="G41" s="3">
        <v>0</v>
      </c>
      <c r="H41" s="3">
        <v>0</v>
      </c>
      <c r="I41" s="3">
        <v>5.7953798457203144E-2</v>
      </c>
      <c r="J41" s="3">
        <v>0.25</v>
      </c>
      <c r="K41" s="3">
        <v>0</v>
      </c>
      <c r="L41" s="3">
        <v>0.25</v>
      </c>
      <c r="M41" s="3">
        <v>0.1920452015427967</v>
      </c>
      <c r="O41">
        <f t="shared" si="12"/>
        <v>6.0680640505605107E-2</v>
      </c>
      <c r="P41">
        <f t="shared" si="13"/>
        <v>0.52998507167309994</v>
      </c>
      <c r="Q41">
        <f t="shared" si="14"/>
        <v>6.1005020040653682E-2</v>
      </c>
      <c r="U41">
        <f t="shared" si="0"/>
        <v>9.8097857080567549E-2</v>
      </c>
      <c r="V41">
        <f t="shared" si="1"/>
        <v>2.3394017499999999E-2</v>
      </c>
      <c r="W41">
        <f t="shared" si="2"/>
        <v>0</v>
      </c>
      <c r="X41">
        <f t="shared" si="3"/>
        <v>5.6744900794893402E-2</v>
      </c>
      <c r="Y41">
        <f t="shared" si="4"/>
        <v>0</v>
      </c>
      <c r="Z41">
        <f t="shared" si="5"/>
        <v>0</v>
      </c>
      <c r="AA41">
        <f t="shared" si="6"/>
        <v>0.176402325</v>
      </c>
      <c r="AB41">
        <f t="shared" si="7"/>
        <v>0</v>
      </c>
      <c r="AC41">
        <f t="shared" si="8"/>
        <v>2.2970760392173908E-2</v>
      </c>
      <c r="AD41">
        <f t="shared" si="9"/>
        <v>0.14864289999999999</v>
      </c>
    </row>
    <row r="42" spans="1:30" x14ac:dyDescent="0.25">
      <c r="A42" t="s">
        <v>57</v>
      </c>
      <c r="B42">
        <v>0.20107515168346374</v>
      </c>
      <c r="C42" s="3">
        <v>1.4999999930310707E-2</v>
      </c>
      <c r="D42" s="3">
        <v>0</v>
      </c>
      <c r="E42" s="3">
        <v>0.25</v>
      </c>
      <c r="F42" s="3">
        <v>0</v>
      </c>
      <c r="G42" s="3">
        <v>0</v>
      </c>
      <c r="H42" s="3">
        <v>1.335174665030361E-7</v>
      </c>
      <c r="I42" s="3">
        <v>2.2772979696355812E-2</v>
      </c>
      <c r="J42" s="3">
        <v>0.25</v>
      </c>
      <c r="K42" s="3">
        <v>0</v>
      </c>
      <c r="L42" s="3">
        <v>0.25</v>
      </c>
      <c r="M42" s="3">
        <v>0.22722688678617767</v>
      </c>
      <c r="O42">
        <f t="shared" si="12"/>
        <v>7.4598973591346512E-2</v>
      </c>
      <c r="P42">
        <f t="shared" si="13"/>
        <v>0.47331732609449129</v>
      </c>
      <c r="Q42">
        <f t="shared" si="14"/>
        <v>7.503669177128669E-2</v>
      </c>
      <c r="U42">
        <f t="shared" si="0"/>
        <v>0.10137215735890175</v>
      </c>
      <c r="V42">
        <f t="shared" si="1"/>
        <v>2.3394017499999999E-2</v>
      </c>
      <c r="W42">
        <f t="shared" si="2"/>
        <v>0</v>
      </c>
      <c r="X42">
        <f t="shared" si="3"/>
        <v>5.9262891677583009E-2</v>
      </c>
      <c r="Y42">
        <f t="shared" si="4"/>
        <v>0</v>
      </c>
      <c r="Z42">
        <f t="shared" si="5"/>
        <v>0</v>
      </c>
      <c r="AA42">
        <f t="shared" si="6"/>
        <v>0.176402325</v>
      </c>
      <c r="AB42">
        <f t="shared" si="7"/>
        <v>0</v>
      </c>
      <c r="AC42">
        <f t="shared" si="8"/>
        <v>2.0616287304811229E-2</v>
      </c>
      <c r="AD42">
        <f t="shared" si="9"/>
        <v>0.14864289999999999</v>
      </c>
    </row>
    <row r="43" spans="1:30" x14ac:dyDescent="0.25">
      <c r="A43" t="s">
        <v>58</v>
      </c>
      <c r="B43">
        <v>0.19813878968744314</v>
      </c>
      <c r="C43" s="3">
        <v>1.7499999936686696E-2</v>
      </c>
      <c r="D43" s="3">
        <v>0</v>
      </c>
      <c r="E43" s="3">
        <v>0.25</v>
      </c>
      <c r="F43" s="3">
        <v>0</v>
      </c>
      <c r="G43" s="3">
        <v>0</v>
      </c>
      <c r="H43" s="3">
        <v>3.7301043840823715E-3</v>
      </c>
      <c r="I43" s="3">
        <v>0</v>
      </c>
      <c r="J43" s="3">
        <v>0.25</v>
      </c>
      <c r="K43" s="3">
        <v>0</v>
      </c>
      <c r="L43" s="3">
        <v>0.24626989561591764</v>
      </c>
      <c r="M43" s="3">
        <v>0.25</v>
      </c>
      <c r="O43">
        <f t="shared" si="12"/>
        <v>8.8321928100460897E-2</v>
      </c>
      <c r="P43">
        <f t="shared" si="13"/>
        <v>0.43585411989039069</v>
      </c>
      <c r="Q43">
        <f t="shared" si="14"/>
        <v>8.8886787612527621E-2</v>
      </c>
      <c r="U43">
        <f t="shared" si="0"/>
        <v>0.10464645763724133</v>
      </c>
      <c r="V43">
        <f t="shared" si="1"/>
        <v>2.3394017499999999E-2</v>
      </c>
      <c r="W43">
        <f t="shared" si="2"/>
        <v>0</v>
      </c>
      <c r="X43">
        <f t="shared" si="3"/>
        <v>6.1780882560264941E-2</v>
      </c>
      <c r="Y43">
        <f t="shared" si="4"/>
        <v>0</v>
      </c>
      <c r="Z43">
        <f t="shared" si="5"/>
        <v>0</v>
      </c>
      <c r="AA43">
        <f t="shared" si="6"/>
        <v>0.176402325</v>
      </c>
      <c r="AB43">
        <f t="shared" si="7"/>
        <v>0</v>
      </c>
      <c r="AC43">
        <f t="shared" si="8"/>
        <v>1.826181421744803E-2</v>
      </c>
      <c r="AD43">
        <f t="shared" si="9"/>
        <v>0.14864289999999999</v>
      </c>
    </row>
    <row r="44" spans="1:30" x14ac:dyDescent="0.25">
      <c r="A44" t="s">
        <v>59</v>
      </c>
      <c r="B44">
        <v>0.19639152519935027</v>
      </c>
      <c r="C44" s="3">
        <v>2.0000999999999998E-2</v>
      </c>
      <c r="D44" s="3">
        <v>0</v>
      </c>
      <c r="E44" s="3">
        <v>0.25</v>
      </c>
      <c r="F44" s="3">
        <v>0</v>
      </c>
      <c r="G44" s="3">
        <v>0</v>
      </c>
      <c r="H44" s="3">
        <v>1.4310315621139194E-2</v>
      </c>
      <c r="I44" s="3">
        <v>0</v>
      </c>
      <c r="J44" s="3">
        <v>0.25</v>
      </c>
      <c r="K44" s="3">
        <v>0</v>
      </c>
      <c r="L44" s="3">
        <v>0.23568968437886081</v>
      </c>
      <c r="M44" s="3">
        <v>0.25</v>
      </c>
      <c r="O44">
        <f t="shared" si="12"/>
        <v>0.10184248011566524</v>
      </c>
      <c r="P44">
        <f t="shared" si="13"/>
        <v>0.43363815918607773</v>
      </c>
      <c r="Q44">
        <f t="shared" si="14"/>
        <v>0.10258934944086923</v>
      </c>
      <c r="U44">
        <f t="shared" si="0"/>
        <v>0.1079207580966793</v>
      </c>
      <c r="V44">
        <f t="shared" si="1"/>
        <v>2.3394017499999999E-2</v>
      </c>
      <c r="W44">
        <f t="shared" si="2"/>
        <v>0</v>
      </c>
      <c r="X44">
        <f t="shared" si="3"/>
        <v>6.4298873582222402E-2</v>
      </c>
      <c r="Y44">
        <f t="shared" si="4"/>
        <v>0</v>
      </c>
      <c r="Z44">
        <f t="shared" si="5"/>
        <v>0</v>
      </c>
      <c r="AA44">
        <f t="shared" si="6"/>
        <v>0.176402325</v>
      </c>
      <c r="AB44">
        <f t="shared" si="7"/>
        <v>0</v>
      </c>
      <c r="AC44">
        <f t="shared" si="8"/>
        <v>1.5907340999858941E-2</v>
      </c>
      <c r="AD44">
        <f t="shared" si="9"/>
        <v>0.14864289999999999</v>
      </c>
    </row>
    <row r="45" spans="1:30" x14ac:dyDescent="0.25">
      <c r="A45" t="s">
        <v>60</v>
      </c>
      <c r="B45">
        <v>0.1947972742938151</v>
      </c>
      <c r="C45" s="3">
        <v>2.2500000008733735E-2</v>
      </c>
      <c r="D45" s="3">
        <v>1.1323515883940075E-3</v>
      </c>
      <c r="E45" s="3">
        <v>0.25</v>
      </c>
      <c r="F45" s="3">
        <v>0</v>
      </c>
      <c r="G45" s="3">
        <v>0</v>
      </c>
      <c r="H45" s="3">
        <v>2.3209237725379011E-2</v>
      </c>
      <c r="I45" s="3">
        <v>0</v>
      </c>
      <c r="J45" s="3">
        <v>0.25</v>
      </c>
      <c r="K45" s="3">
        <v>0</v>
      </c>
      <c r="L45" s="3">
        <v>0.225658410686227</v>
      </c>
      <c r="M45" s="3">
        <v>0.25</v>
      </c>
      <c r="O45">
        <f t="shared" si="12"/>
        <v>0.11550469630697559</v>
      </c>
      <c r="P45">
        <f t="shared" si="13"/>
        <v>0.43217308788339193</v>
      </c>
      <c r="Q45">
        <f t="shared" si="14"/>
        <v>0.11646169276437758</v>
      </c>
      <c r="U45">
        <f t="shared" si="0"/>
        <v>0.11119505819392023</v>
      </c>
      <c r="V45">
        <f t="shared" si="1"/>
        <v>2.3394017499999999E-2</v>
      </c>
      <c r="W45">
        <f t="shared" si="2"/>
        <v>0</v>
      </c>
      <c r="X45">
        <f t="shared" si="3"/>
        <v>6.6816864325629333E-2</v>
      </c>
      <c r="Y45">
        <f t="shared" si="4"/>
        <v>0</v>
      </c>
      <c r="Z45">
        <f t="shared" si="5"/>
        <v>0</v>
      </c>
      <c r="AA45">
        <f t="shared" si="6"/>
        <v>0.176402325</v>
      </c>
      <c r="AB45">
        <f t="shared" si="7"/>
        <v>0</v>
      </c>
      <c r="AC45">
        <f t="shared" si="8"/>
        <v>1.3552868042721645E-2</v>
      </c>
      <c r="AD45">
        <f t="shared" si="9"/>
        <v>0.14864289999999999</v>
      </c>
    </row>
    <row r="46" spans="1:30" x14ac:dyDescent="0.25">
      <c r="A46" t="s">
        <v>61</v>
      </c>
      <c r="B46">
        <v>0.19329217989621744</v>
      </c>
      <c r="C46" s="3">
        <v>2.499999999427116E-2</v>
      </c>
      <c r="D46" s="3">
        <v>8.9657622556274866E-3</v>
      </c>
      <c r="E46" s="3">
        <v>0.25</v>
      </c>
      <c r="F46" s="3">
        <v>0</v>
      </c>
      <c r="G46" s="3">
        <v>0</v>
      </c>
      <c r="H46" s="3">
        <v>2.2212885271381825E-2</v>
      </c>
      <c r="I46" s="3">
        <v>0</v>
      </c>
      <c r="J46" s="3">
        <v>0.25</v>
      </c>
      <c r="K46" s="3">
        <v>0</v>
      </c>
      <c r="L46" s="3">
        <v>0.2188213524729907</v>
      </c>
      <c r="M46" s="3">
        <v>0.25</v>
      </c>
      <c r="O46">
        <f t="shared" si="12"/>
        <v>0.12933787599526361</v>
      </c>
      <c r="P46">
        <f t="shared" si="13"/>
        <v>0.43514027597666061</v>
      </c>
      <c r="Q46">
        <f t="shared" si="14"/>
        <v>0.13054543071023006</v>
      </c>
      <c r="U46">
        <f t="shared" si="0"/>
        <v>0.11119505819392023</v>
      </c>
      <c r="V46">
        <f t="shared" si="1"/>
        <v>2.3394017499999999E-2</v>
      </c>
      <c r="W46">
        <f t="shared" si="2"/>
        <v>0</v>
      </c>
      <c r="X46">
        <f t="shared" si="3"/>
        <v>6.6816864325629333E-2</v>
      </c>
      <c r="Y46">
        <f t="shared" si="4"/>
        <v>0</v>
      </c>
      <c r="Z46">
        <f t="shared" si="5"/>
        <v>0</v>
      </c>
      <c r="AA46">
        <f t="shared" si="6"/>
        <v>0.176402325</v>
      </c>
      <c r="AB46">
        <f t="shared" si="7"/>
        <v>0</v>
      </c>
      <c r="AC46">
        <f t="shared" si="8"/>
        <v>1.3552868042721645E-2</v>
      </c>
      <c r="AD46">
        <f t="shared" si="9"/>
        <v>0.14864289999999999</v>
      </c>
    </row>
    <row r="47" spans="1:30" x14ac:dyDescent="0.25">
      <c r="A47" t="s">
        <v>62</v>
      </c>
      <c r="B47">
        <v>0.1918402400313422</v>
      </c>
      <c r="C47" s="3">
        <v>2.749999999427117E-2</v>
      </c>
      <c r="D47" s="3">
        <v>1.6799172968199164E-2</v>
      </c>
      <c r="E47" s="3">
        <v>0.25</v>
      </c>
      <c r="F47" s="3">
        <v>0</v>
      </c>
      <c r="G47" s="3">
        <v>0</v>
      </c>
      <c r="H47" s="3">
        <v>2.1216532811588661E-2</v>
      </c>
      <c r="I47" s="3">
        <v>0</v>
      </c>
      <c r="J47" s="3">
        <v>0.25</v>
      </c>
      <c r="K47" s="3">
        <v>0</v>
      </c>
      <c r="L47" s="3">
        <v>0.21198429422021217</v>
      </c>
      <c r="M47" s="3">
        <v>0.25</v>
      </c>
      <c r="O47">
        <f t="shared" si="12"/>
        <v>0.14334844446492725</v>
      </c>
      <c r="P47">
        <f t="shared" si="13"/>
        <v>0.43810746408710888</v>
      </c>
      <c r="Q47">
        <f t="shared" si="14"/>
        <v>0.14484110182979576</v>
      </c>
      <c r="U47">
        <f t="shared" si="0"/>
        <v>0.11715575809674121</v>
      </c>
      <c r="V47">
        <f t="shared" si="1"/>
        <v>2.3394017499999999E-2</v>
      </c>
      <c r="W47">
        <f t="shared" si="2"/>
        <v>0</v>
      </c>
      <c r="X47">
        <f t="shared" si="3"/>
        <v>7.185283336872203E-2</v>
      </c>
      <c r="Y47">
        <f t="shared" si="4"/>
        <v>0</v>
      </c>
      <c r="Z47">
        <f t="shared" si="5"/>
        <v>0</v>
      </c>
      <c r="AA47">
        <f t="shared" si="6"/>
        <v>0.176402325</v>
      </c>
      <c r="AB47">
        <f t="shared" si="7"/>
        <v>1.5191151530861999E-3</v>
      </c>
      <c r="AC47">
        <f t="shared" si="8"/>
        <v>8.8497391523604009E-3</v>
      </c>
      <c r="AD47">
        <f t="shared" si="9"/>
        <v>0.14864289999999999</v>
      </c>
    </row>
    <row r="48" spans="1:30" x14ac:dyDescent="0.25">
      <c r="A48" t="s">
        <v>63</v>
      </c>
      <c r="B48">
        <v>0.19044090803983527</v>
      </c>
      <c r="C48" s="3">
        <v>3.0000999979284133E-2</v>
      </c>
      <c r="D48" s="3">
        <v>2.3193450383101867E-2</v>
      </c>
      <c r="E48" s="3">
        <v>0.25</v>
      </c>
      <c r="F48" s="3">
        <v>0</v>
      </c>
      <c r="G48" s="3">
        <v>1.1568643311311538E-3</v>
      </c>
      <c r="H48" s="3">
        <v>2.0232911430848929E-2</v>
      </c>
      <c r="I48" s="3">
        <v>0</v>
      </c>
      <c r="J48" s="3">
        <v>0.25</v>
      </c>
      <c r="K48" s="3">
        <v>0</v>
      </c>
      <c r="L48" s="3">
        <v>0.20541677385491805</v>
      </c>
      <c r="M48" s="3">
        <v>0.25</v>
      </c>
      <c r="O48">
        <f t="shared" si="12"/>
        <v>0.1575344304334482</v>
      </c>
      <c r="P48">
        <f t="shared" si="13"/>
        <v>0.44159266268984176</v>
      </c>
      <c r="Q48">
        <f t="shared" si="14"/>
        <v>0.15935047084559115</v>
      </c>
      <c r="U48">
        <f t="shared" si="0"/>
        <v>0.11923255748576687</v>
      </c>
      <c r="V48">
        <f t="shared" si="1"/>
        <v>2.3394017499999999E-2</v>
      </c>
      <c r="W48">
        <f t="shared" si="2"/>
        <v>0</v>
      </c>
      <c r="X48">
        <f t="shared" si="3"/>
        <v>7.3973584881547413E-2</v>
      </c>
      <c r="Y48">
        <f t="shared" si="4"/>
        <v>0</v>
      </c>
      <c r="Z48">
        <f t="shared" si="5"/>
        <v>0</v>
      </c>
      <c r="AA48">
        <f t="shared" si="6"/>
        <v>0.176402325</v>
      </c>
      <c r="AB48">
        <f t="shared" si="7"/>
        <v>5.3410404051776172E-3</v>
      </c>
      <c r="AC48">
        <f t="shared" si="8"/>
        <v>6.4819006365777684E-3</v>
      </c>
      <c r="AD48">
        <f t="shared" si="9"/>
        <v>0.14864289999999999</v>
      </c>
    </row>
    <row r="49" spans="1:30" x14ac:dyDescent="0.25">
      <c r="A49" t="s">
        <v>64</v>
      </c>
      <c r="B49">
        <v>0.18909125731781354</v>
      </c>
      <c r="C49" s="3">
        <v>3.2499999975186322E-2</v>
      </c>
      <c r="D49" s="3">
        <v>2.8695406272008919E-2</v>
      </c>
      <c r="E49" s="3">
        <v>0.25</v>
      </c>
      <c r="F49" s="3">
        <v>0</v>
      </c>
      <c r="G49" s="3">
        <v>3.2333472628380587E-3</v>
      </c>
      <c r="H49" s="3">
        <v>1.8875779792000967E-2</v>
      </c>
      <c r="I49" s="3">
        <v>0</v>
      </c>
      <c r="J49" s="3">
        <v>0.25</v>
      </c>
      <c r="K49" s="3">
        <v>0</v>
      </c>
      <c r="L49" s="3">
        <v>0.19919546667315208</v>
      </c>
      <c r="M49" s="3">
        <v>0.25</v>
      </c>
      <c r="O49">
        <f t="shared" si="12"/>
        <v>0.17187468334700542</v>
      </c>
      <c r="P49">
        <f t="shared" si="13"/>
        <v>0.44565861703766785</v>
      </c>
      <c r="Q49">
        <f t="shared" si="14"/>
        <v>0.17405504682390785</v>
      </c>
      <c r="U49">
        <f t="shared" si="0"/>
        <v>0.12248278696577068</v>
      </c>
      <c r="V49">
        <f t="shared" si="1"/>
        <v>2.3059662372961125E-2</v>
      </c>
      <c r="W49">
        <f t="shared" si="2"/>
        <v>0</v>
      </c>
      <c r="X49">
        <f t="shared" si="3"/>
        <v>7.612529501488649E-2</v>
      </c>
      <c r="Y49">
        <f t="shared" si="4"/>
        <v>0</v>
      </c>
      <c r="Z49">
        <f t="shared" si="5"/>
        <v>0</v>
      </c>
      <c r="AA49">
        <f t="shared" si="6"/>
        <v>0.176402325</v>
      </c>
      <c r="AB49">
        <f t="shared" si="7"/>
        <v>1.0027902898161609E-2</v>
      </c>
      <c r="AC49">
        <f t="shared" si="8"/>
        <v>4.6143357664603221E-3</v>
      </c>
      <c r="AD49">
        <f t="shared" si="9"/>
        <v>0.14864289999999999</v>
      </c>
    </row>
    <row r="50" spans="1:30" x14ac:dyDescent="0.25">
      <c r="A50" t="s">
        <v>65</v>
      </c>
      <c r="B50">
        <v>0.18778975204874904</v>
      </c>
      <c r="C50" s="3">
        <v>3.4999999972900611E-2</v>
      </c>
      <c r="D50" s="3">
        <v>3.3850626491670463E-2</v>
      </c>
      <c r="E50" s="3">
        <v>0.25</v>
      </c>
      <c r="F50" s="3">
        <v>0</v>
      </c>
      <c r="G50" s="3">
        <v>5.1888226398668766E-3</v>
      </c>
      <c r="H50" s="3">
        <v>1.8256606301255272E-2</v>
      </c>
      <c r="I50" s="3">
        <v>0</v>
      </c>
      <c r="J50" s="3">
        <v>0.25</v>
      </c>
      <c r="K50" s="3">
        <v>0</v>
      </c>
      <c r="L50" s="3">
        <v>0.19270394456720744</v>
      </c>
      <c r="M50" s="3">
        <v>0.25</v>
      </c>
      <c r="O50">
        <f t="shared" si="12"/>
        <v>0.18637864734926979</v>
      </c>
      <c r="P50">
        <f t="shared" si="13"/>
        <v>0.44934043660642287</v>
      </c>
      <c r="Q50">
        <f t="shared" si="14"/>
        <v>0.18896219744818019</v>
      </c>
      <c r="U50">
        <f t="shared" si="0"/>
        <v>0.1258052791564242</v>
      </c>
      <c r="V50">
        <f t="shared" si="1"/>
        <v>2.2713638110139753E-2</v>
      </c>
      <c r="W50">
        <f t="shared" si="2"/>
        <v>0</v>
      </c>
      <c r="X50">
        <f t="shared" si="3"/>
        <v>7.8261794360988485E-2</v>
      </c>
      <c r="Y50">
        <f t="shared" si="4"/>
        <v>0</v>
      </c>
      <c r="Z50">
        <f t="shared" si="5"/>
        <v>0</v>
      </c>
      <c r="AA50">
        <f t="shared" si="6"/>
        <v>0.176402325</v>
      </c>
      <c r="AB50">
        <f t="shared" si="7"/>
        <v>1.4704475411639162E-2</v>
      </c>
      <c r="AC50">
        <f t="shared" si="8"/>
        <v>2.7608776489928444E-3</v>
      </c>
      <c r="AD50">
        <f t="shared" si="9"/>
        <v>0.14864289999999999</v>
      </c>
    </row>
    <row r="51" spans="1:30" x14ac:dyDescent="0.25">
      <c r="A51" t="s">
        <v>66</v>
      </c>
      <c r="B51">
        <v>0.18653770865227254</v>
      </c>
      <c r="C51" s="3">
        <v>3.750099997489155E-2</v>
      </c>
      <c r="D51" s="3">
        <v>3.9329163367377719E-2</v>
      </c>
      <c r="E51" s="3">
        <v>0.25</v>
      </c>
      <c r="F51" s="3">
        <v>0</v>
      </c>
      <c r="G51" s="3">
        <v>7.2867526742399977E-3</v>
      </c>
      <c r="H51" s="3">
        <v>1.690327547074728E-2</v>
      </c>
      <c r="I51" s="3">
        <v>0</v>
      </c>
      <c r="J51" s="3">
        <v>0.25</v>
      </c>
      <c r="K51" s="3">
        <v>0</v>
      </c>
      <c r="L51" s="3">
        <v>0.18648080848763507</v>
      </c>
      <c r="M51" s="3">
        <v>0.25</v>
      </c>
      <c r="O51">
        <f t="shared" si="12"/>
        <v>0.20103709992920343</v>
      </c>
      <c r="P51">
        <f t="shared" si="13"/>
        <v>0.45341639610086915</v>
      </c>
      <c r="Q51">
        <f t="shared" si="14"/>
        <v>0.20406845216106673</v>
      </c>
      <c r="U51">
        <f t="shared" si="0"/>
        <v>0.12909079738972531</v>
      </c>
      <c r="V51">
        <f t="shared" si="1"/>
        <v>2.2373357370586554E-2</v>
      </c>
      <c r="W51">
        <f t="shared" si="2"/>
        <v>0</v>
      </c>
      <c r="X51">
        <f t="shared" si="3"/>
        <v>8.0402698629872385E-2</v>
      </c>
      <c r="Y51">
        <f t="shared" si="4"/>
        <v>0</v>
      </c>
      <c r="Z51">
        <f t="shared" si="5"/>
        <v>0</v>
      </c>
      <c r="AA51">
        <f t="shared" si="6"/>
        <v>0.176402325</v>
      </c>
      <c r="AB51">
        <f t="shared" si="7"/>
        <v>1.9395270104033822E-2</v>
      </c>
      <c r="AC51">
        <f t="shared" si="8"/>
        <v>9.003176457644702E-4</v>
      </c>
      <c r="AD51">
        <f t="shared" si="9"/>
        <v>0.14864289999999999</v>
      </c>
    </row>
    <row r="52" spans="1:30" x14ac:dyDescent="0.25">
      <c r="A52" t="s">
        <v>67</v>
      </c>
      <c r="B52">
        <v>0.18533736972604553</v>
      </c>
      <c r="C52" s="3">
        <v>3.9999999972887057E-2</v>
      </c>
      <c r="D52" s="3">
        <v>4.4479566329116607E-2</v>
      </c>
      <c r="E52" s="3">
        <v>0.25</v>
      </c>
      <c r="F52" s="3">
        <v>0</v>
      </c>
      <c r="G52" s="3">
        <v>9.2423954803954479E-3</v>
      </c>
      <c r="H52" s="3">
        <v>1.6286681681713301E-2</v>
      </c>
      <c r="I52" s="3">
        <v>0</v>
      </c>
      <c r="J52" s="3">
        <v>0.25</v>
      </c>
      <c r="K52" s="3">
        <v>0</v>
      </c>
      <c r="L52" s="3">
        <v>0.17999135650877471</v>
      </c>
      <c r="M52" s="3">
        <v>0.25</v>
      </c>
      <c r="O52">
        <f t="shared" si="12"/>
        <v>0.2158226375609659</v>
      </c>
      <c r="P52">
        <f t="shared" si="13"/>
        <v>0.45709612768757779</v>
      </c>
      <c r="Q52">
        <f t="shared" si="14"/>
        <v>0.21934247980615426</v>
      </c>
      <c r="U52">
        <f t="shared" si="0"/>
        <v>0.13357288663611688</v>
      </c>
      <c r="V52">
        <f t="shared" si="1"/>
        <v>2.1443640392924092E-2</v>
      </c>
      <c r="W52">
        <f t="shared" si="2"/>
        <v>0</v>
      </c>
      <c r="X52">
        <f t="shared" si="3"/>
        <v>8.3797943483299844E-2</v>
      </c>
      <c r="Y52">
        <f t="shared" si="4"/>
        <v>0</v>
      </c>
      <c r="Z52">
        <f t="shared" si="5"/>
        <v>0</v>
      </c>
      <c r="AA52">
        <f t="shared" si="6"/>
        <v>0.176402325</v>
      </c>
      <c r="AB52">
        <f t="shared" si="7"/>
        <v>2.5700636766228767E-2</v>
      </c>
      <c r="AC52">
        <f t="shared" si="8"/>
        <v>0</v>
      </c>
      <c r="AD52">
        <f t="shared" si="9"/>
        <v>0.14864289999999999</v>
      </c>
    </row>
    <row r="53" spans="1:30" x14ac:dyDescent="0.25">
      <c r="A53" t="s">
        <v>68</v>
      </c>
      <c r="B53">
        <v>0.18418804864959554</v>
      </c>
      <c r="C53" s="3">
        <v>4.2500999974882478E-2</v>
      </c>
      <c r="D53" s="3">
        <v>4.9956677163467335E-2</v>
      </c>
      <c r="E53" s="3">
        <v>0.25</v>
      </c>
      <c r="F53" s="3">
        <v>0</v>
      </c>
      <c r="G53" s="3">
        <v>1.1339759975983847E-2</v>
      </c>
      <c r="H53" s="3">
        <v>1.4936492717061213E-2</v>
      </c>
      <c r="I53" s="3">
        <v>0</v>
      </c>
      <c r="J53" s="3">
        <v>0.25</v>
      </c>
      <c r="K53" s="3">
        <v>0</v>
      </c>
      <c r="L53" s="3">
        <v>0.17376707014348769</v>
      </c>
      <c r="M53" s="3">
        <v>0.25</v>
      </c>
      <c r="O53">
        <f t="shared" si="12"/>
        <v>0.23074787037750513</v>
      </c>
      <c r="P53">
        <f t="shared" si="13"/>
        <v>0.46117042468175229</v>
      </c>
      <c r="Q53">
        <f t="shared" si="14"/>
        <v>0.23480467962792401</v>
      </c>
      <c r="U53">
        <f t="shared" si="0"/>
        <v>0.139323186743742</v>
      </c>
      <c r="V53">
        <f t="shared" si="1"/>
        <v>1.9956303381649308E-2</v>
      </c>
      <c r="W53">
        <f t="shared" si="2"/>
        <v>0</v>
      </c>
      <c r="X53">
        <f t="shared" si="3"/>
        <v>8.8269219920618897E-2</v>
      </c>
      <c r="Y53">
        <f t="shared" si="4"/>
        <v>0</v>
      </c>
      <c r="Z53">
        <f t="shared" si="5"/>
        <v>0</v>
      </c>
      <c r="AA53">
        <f t="shared" si="6"/>
        <v>0.176402325</v>
      </c>
      <c r="AB53">
        <f t="shared" si="7"/>
        <v>3.338257554945849E-2</v>
      </c>
      <c r="AC53">
        <f t="shared" si="8"/>
        <v>0</v>
      </c>
      <c r="AD53">
        <f t="shared" si="9"/>
        <v>0.14864289999999999</v>
      </c>
    </row>
    <row r="54" spans="1:30" x14ac:dyDescent="0.25">
      <c r="A54" t="s">
        <v>69</v>
      </c>
      <c r="B54">
        <v>0.18309231989054151</v>
      </c>
      <c r="C54" s="3">
        <v>4.4999999972896547E-2</v>
      </c>
      <c r="D54" s="3">
        <v>5.5108551674062381E-2</v>
      </c>
      <c r="E54" s="3">
        <v>0.25</v>
      </c>
      <c r="F54" s="3">
        <v>0</v>
      </c>
      <c r="G54" s="3">
        <v>1.3295942404588529E-2</v>
      </c>
      <c r="H54" s="3">
        <v>1.4316737271383531E-2</v>
      </c>
      <c r="I54" s="3">
        <v>0</v>
      </c>
      <c r="J54" s="3">
        <v>0.25</v>
      </c>
      <c r="K54" s="3">
        <v>0</v>
      </c>
      <c r="L54" s="3">
        <v>0.1672787686499656</v>
      </c>
      <c r="M54" s="3">
        <v>0.25</v>
      </c>
      <c r="O54">
        <f t="shared" si="12"/>
        <v>0.24577764921979797</v>
      </c>
      <c r="P54">
        <f t="shared" si="13"/>
        <v>0.46485181592164837</v>
      </c>
      <c r="Q54">
        <f t="shared" si="14"/>
        <v>0.25041394391810412</v>
      </c>
      <c r="U54">
        <f t="shared" si="0"/>
        <v>0.14507351609645677</v>
      </c>
      <c r="V54">
        <f t="shared" si="1"/>
        <v>1.8468966006482825E-2</v>
      </c>
      <c r="W54">
        <f t="shared" si="2"/>
        <v>0</v>
      </c>
      <c r="X54">
        <f t="shared" si="3"/>
        <v>9.2740492047688972E-2</v>
      </c>
      <c r="Y54">
        <f t="shared" si="4"/>
        <v>0</v>
      </c>
      <c r="Z54">
        <f t="shared" si="5"/>
        <v>0</v>
      </c>
      <c r="AA54">
        <f t="shared" si="6"/>
        <v>0.176402325</v>
      </c>
      <c r="AB54">
        <f t="shared" si="7"/>
        <v>4.1064450921637172E-2</v>
      </c>
      <c r="AC54">
        <f t="shared" si="8"/>
        <v>0</v>
      </c>
      <c r="AD54">
        <f t="shared" si="9"/>
        <v>0.14864289999999999</v>
      </c>
    </row>
    <row r="55" spans="1:30" x14ac:dyDescent="0.25">
      <c r="A55" t="s">
        <v>70</v>
      </c>
      <c r="B55">
        <v>0.18205002857301369</v>
      </c>
      <c r="C55" s="3">
        <v>4.7499999974875903E-2</v>
      </c>
      <c r="D55" s="3">
        <v>6.0581795568800251E-2</v>
      </c>
      <c r="E55" s="3">
        <v>0.25</v>
      </c>
      <c r="F55" s="3">
        <v>0</v>
      </c>
      <c r="G55" s="3">
        <v>1.5391851608848522E-2</v>
      </c>
      <c r="H55" s="3">
        <v>1.2970694343269489E-2</v>
      </c>
      <c r="I55" s="3">
        <v>0</v>
      </c>
      <c r="J55" s="3">
        <v>0.25</v>
      </c>
      <c r="K55" s="3">
        <v>0</v>
      </c>
      <c r="L55" s="3">
        <v>0.16105565847908179</v>
      </c>
      <c r="M55" s="3">
        <v>0.25</v>
      </c>
      <c r="O55">
        <f t="shared" si="12"/>
        <v>0.26091728931437858</v>
      </c>
      <c r="P55">
        <f t="shared" si="13"/>
        <v>0.46892259031552119</v>
      </c>
      <c r="Q55">
        <f t="shared" si="14"/>
        <v>0.26618465963683158</v>
      </c>
      <c r="U55">
        <f t="shared" si="0"/>
        <v>0.15082380801460679</v>
      </c>
      <c r="V55">
        <f t="shared" si="1"/>
        <v>1.6981628995107023E-2</v>
      </c>
      <c r="W55">
        <f t="shared" si="2"/>
        <v>0</v>
      </c>
      <c r="X55">
        <f t="shared" si="3"/>
        <v>9.7211767163608048E-2</v>
      </c>
      <c r="Y55">
        <f t="shared" si="4"/>
        <v>0</v>
      </c>
      <c r="Z55">
        <f t="shared" si="5"/>
        <v>0</v>
      </c>
      <c r="AA55">
        <f t="shared" si="6"/>
        <v>0.176402325</v>
      </c>
      <c r="AB55">
        <f t="shared" si="7"/>
        <v>4.8746413273507143E-2</v>
      </c>
      <c r="AC55">
        <f t="shared" si="8"/>
        <v>0</v>
      </c>
      <c r="AD55">
        <f t="shared" si="9"/>
        <v>0.14864289999999999</v>
      </c>
    </row>
    <row r="56" spans="1:30" x14ac:dyDescent="0.25">
      <c r="A56" t="s">
        <v>71</v>
      </c>
      <c r="B56">
        <v>0.18106231505294165</v>
      </c>
      <c r="C56" s="3">
        <v>4.9999999972897564E-2</v>
      </c>
      <c r="D56" s="3">
        <v>6.5737558602222343E-2</v>
      </c>
      <c r="E56" s="3">
        <v>0.25</v>
      </c>
      <c r="F56" s="3">
        <v>0</v>
      </c>
      <c r="G56" s="3">
        <v>1.7349477028443912E-2</v>
      </c>
      <c r="H56" s="3">
        <v>1.2346783490713286E-2</v>
      </c>
      <c r="I56" s="3">
        <v>0</v>
      </c>
      <c r="J56" s="3">
        <v>0.25</v>
      </c>
      <c r="K56" s="3">
        <v>0</v>
      </c>
      <c r="L56" s="3">
        <v>0.15456618087862048</v>
      </c>
      <c r="M56" s="3">
        <v>0.25</v>
      </c>
      <c r="O56">
        <f t="shared" si="12"/>
        <v>0.27614802096326801</v>
      </c>
      <c r="P56">
        <f t="shared" si="13"/>
        <v>0.47260750279425567</v>
      </c>
      <c r="Q56">
        <f t="shared" si="14"/>
        <v>0.28209073968317483</v>
      </c>
      <c r="U56">
        <f t="shared" si="0"/>
        <v>0.1565718444363996</v>
      </c>
      <c r="V56">
        <f t="shared" si="1"/>
        <v>1.5494886504861438E-2</v>
      </c>
      <c r="W56">
        <f t="shared" si="2"/>
        <v>0</v>
      </c>
      <c r="X56">
        <f t="shared" si="3"/>
        <v>0.10168125070376262</v>
      </c>
      <c r="Y56">
        <f t="shared" si="4"/>
        <v>0</v>
      </c>
      <c r="Z56">
        <f t="shared" si="5"/>
        <v>0</v>
      </c>
      <c r="AA56">
        <f t="shared" si="6"/>
        <v>0.176402325</v>
      </c>
      <c r="AB56">
        <f t="shared" si="7"/>
        <v>5.6425198024169711E-2</v>
      </c>
      <c r="AC56">
        <f t="shared" si="8"/>
        <v>0</v>
      </c>
      <c r="AD56">
        <f t="shared" si="9"/>
        <v>0.14864289999999999</v>
      </c>
    </row>
    <row r="57" spans="1:30" x14ac:dyDescent="0.25">
      <c r="A57" t="s">
        <v>72</v>
      </c>
      <c r="B57">
        <v>0.18012995352906955</v>
      </c>
      <c r="C57" s="3">
        <v>5.2500999974858673E-2</v>
      </c>
      <c r="D57" s="3">
        <v>7.1210995856533579E-2</v>
      </c>
      <c r="E57" s="3">
        <v>0.25</v>
      </c>
      <c r="F57" s="3">
        <v>0</v>
      </c>
      <c r="G57" s="3">
        <v>1.9445511364046018E-2</v>
      </c>
      <c r="H57" s="3">
        <v>1.1004456261977566E-2</v>
      </c>
      <c r="I57" s="3">
        <v>0</v>
      </c>
      <c r="J57" s="3">
        <v>0.25</v>
      </c>
      <c r="K57" s="3">
        <v>0</v>
      </c>
      <c r="L57" s="3">
        <v>0.14833903651744287</v>
      </c>
      <c r="M57" s="3">
        <v>0.25</v>
      </c>
      <c r="O57">
        <f t="shared" si="12"/>
        <v>0.29146179714294995</v>
      </c>
      <c r="P57">
        <f t="shared" si="13"/>
        <v>0.47667767818316975</v>
      </c>
      <c r="Q57">
        <f t="shared" si="14"/>
        <v>0.29813437759232209</v>
      </c>
      <c r="U57">
        <f t="shared" si="0"/>
        <v>0.16232215708449624</v>
      </c>
      <c r="V57">
        <f t="shared" si="1"/>
        <v>1.4007549300846059E-2</v>
      </c>
      <c r="W57">
        <f t="shared" si="2"/>
        <v>0</v>
      </c>
      <c r="X57">
        <f t="shared" si="3"/>
        <v>0.10615252438391085</v>
      </c>
      <c r="Y57">
        <f t="shared" si="4"/>
        <v>0</v>
      </c>
      <c r="Z57">
        <f t="shared" si="5"/>
        <v>0</v>
      </c>
      <c r="AA57">
        <f t="shared" si="6"/>
        <v>0.176402325</v>
      </c>
      <c r="AB57">
        <f t="shared" si="7"/>
        <v>6.4107111706231082E-2</v>
      </c>
      <c r="AC57">
        <f t="shared" si="8"/>
        <v>0</v>
      </c>
      <c r="AD57">
        <f t="shared" si="9"/>
        <v>0.14864289999999999</v>
      </c>
    </row>
    <row r="58" spans="1:30" x14ac:dyDescent="0.25">
      <c r="A58" t="s">
        <v>73</v>
      </c>
      <c r="B58">
        <v>0.17925466121050918</v>
      </c>
      <c r="C58" s="3">
        <v>5.5000000298595392E-2</v>
      </c>
      <c r="D58" s="3">
        <v>7.6366539949433071E-2</v>
      </c>
      <c r="E58" s="3">
        <v>0.25</v>
      </c>
      <c r="F58" s="3">
        <v>0</v>
      </c>
      <c r="G58" s="3">
        <v>2.1403031129715307E-2</v>
      </c>
      <c r="H58" s="3">
        <v>1.0376833227040781E-2</v>
      </c>
      <c r="I58" s="3">
        <v>0</v>
      </c>
      <c r="J58" s="3">
        <v>0.25</v>
      </c>
      <c r="K58" s="3">
        <v>0</v>
      </c>
      <c r="L58" s="3">
        <v>0.14185359569381087</v>
      </c>
      <c r="M58" s="3">
        <v>0.25</v>
      </c>
      <c r="O58">
        <f t="shared" si="12"/>
        <v>0.30682605365561844</v>
      </c>
      <c r="P58">
        <f t="shared" si="13"/>
        <v>0.48036319722076748</v>
      </c>
      <c r="Q58">
        <f t="shared" si="14"/>
        <v>0.31427276418648481</v>
      </c>
      <c r="U58">
        <f t="shared" si="0"/>
        <v>0.16807246004848422</v>
      </c>
      <c r="V58">
        <f t="shared" si="1"/>
        <v>1.2520212168909096E-2</v>
      </c>
      <c r="W58">
        <f t="shared" si="2"/>
        <v>0</v>
      </c>
      <c r="X58">
        <f t="shared" si="3"/>
        <v>0.11062379828861862</v>
      </c>
      <c r="Y58">
        <f t="shared" si="4"/>
        <v>0</v>
      </c>
      <c r="Z58">
        <f t="shared" si="5"/>
        <v>0</v>
      </c>
      <c r="AA58">
        <f t="shared" si="6"/>
        <v>0.176402325</v>
      </c>
      <c r="AB58">
        <f t="shared" si="7"/>
        <v>7.1789049148519829E-2</v>
      </c>
      <c r="AC58">
        <f t="shared" si="8"/>
        <v>0</v>
      </c>
      <c r="AD58">
        <f t="shared" si="9"/>
        <v>0.14864289999999999</v>
      </c>
    </row>
    <row r="59" spans="1:30" x14ac:dyDescent="0.25">
      <c r="A59" t="s">
        <v>74</v>
      </c>
      <c r="B59">
        <v>0.17843641773692978</v>
      </c>
      <c r="C59" s="3">
        <v>5.7499999974848136E-2</v>
      </c>
      <c r="D59" s="3">
        <v>8.1835489784749235E-2</v>
      </c>
      <c r="E59" s="3">
        <v>0.25</v>
      </c>
      <c r="F59" s="3">
        <v>0</v>
      </c>
      <c r="G59" s="3">
        <v>2.3497372943939061E-2</v>
      </c>
      <c r="H59" s="3">
        <v>9.0400015225604521E-3</v>
      </c>
      <c r="I59" s="3">
        <v>0</v>
      </c>
      <c r="J59" s="3">
        <v>0.25</v>
      </c>
      <c r="K59" s="3">
        <v>0</v>
      </c>
      <c r="L59" s="3">
        <v>0.13562713574875127</v>
      </c>
      <c r="M59" s="3">
        <v>0.25</v>
      </c>
      <c r="O59">
        <f t="shared" si="12"/>
        <v>0.32224363559921293</v>
      </c>
      <c r="P59">
        <f t="shared" si="13"/>
        <v>0.48442913817320254</v>
      </c>
      <c r="Q59">
        <f t="shared" si="14"/>
        <v>0.33052125137958721</v>
      </c>
      <c r="U59">
        <f t="shared" si="0"/>
        <v>0.17382277588210901</v>
      </c>
      <c r="V59">
        <f t="shared" si="1"/>
        <v>1.1032875490588734E-2</v>
      </c>
      <c r="W59">
        <f t="shared" si="2"/>
        <v>0</v>
      </c>
      <c r="X59">
        <f t="shared" si="3"/>
        <v>0.11509508576886211</v>
      </c>
      <c r="Y59">
        <f t="shared" si="4"/>
        <v>0</v>
      </c>
      <c r="Z59">
        <f t="shared" si="5"/>
        <v>0</v>
      </c>
      <c r="AA59">
        <f t="shared" si="6"/>
        <v>0.176402325</v>
      </c>
      <c r="AB59">
        <f t="shared" si="7"/>
        <v>7.9470923329063456E-2</v>
      </c>
      <c r="AC59">
        <f t="shared" si="8"/>
        <v>0</v>
      </c>
      <c r="AD59">
        <f t="shared" si="9"/>
        <v>0.14864289999999999</v>
      </c>
    </row>
    <row r="60" spans="1:30" x14ac:dyDescent="0.25">
      <c r="A60" t="s">
        <v>75</v>
      </c>
      <c r="B60">
        <v>0.1776758529738274</v>
      </c>
      <c r="C60" s="3">
        <v>6.0000999972920264E-2</v>
      </c>
      <c r="D60" s="3">
        <v>8.6997627146399956E-2</v>
      </c>
      <c r="E60" s="3">
        <v>0.25</v>
      </c>
      <c r="F60" s="3">
        <v>0</v>
      </c>
      <c r="G60" s="3">
        <v>2.5457397505710511E-2</v>
      </c>
      <c r="H60" s="3">
        <v>8.4065128219645048E-3</v>
      </c>
      <c r="I60" s="3">
        <v>0</v>
      </c>
      <c r="J60" s="3">
        <v>0.25</v>
      </c>
      <c r="K60" s="3">
        <v>0</v>
      </c>
      <c r="L60" s="3">
        <v>0.12913846252592506</v>
      </c>
      <c r="M60" s="3">
        <v>0.25</v>
      </c>
      <c r="O60">
        <f t="shared" si="12"/>
        <v>0.33769923694560078</v>
      </c>
      <c r="P60">
        <f t="shared" si="13"/>
        <v>0.48812043215608802</v>
      </c>
      <c r="Q60">
        <f t="shared" si="14"/>
        <v>0.34685278597609825</v>
      </c>
      <c r="U60">
        <f t="shared" si="0"/>
        <v>0.17623345493099998</v>
      </c>
      <c r="V60">
        <f t="shared" si="1"/>
        <v>9.6673403466947163E-3</v>
      </c>
      <c r="W60">
        <f t="shared" si="2"/>
        <v>0</v>
      </c>
      <c r="X60">
        <f t="shared" si="3"/>
        <v>0.12205899264205486</v>
      </c>
      <c r="Y60">
        <f t="shared" si="4"/>
        <v>0</v>
      </c>
      <c r="Z60">
        <f t="shared" si="5"/>
        <v>0</v>
      </c>
      <c r="AA60">
        <f t="shared" si="6"/>
        <v>0.176402325</v>
      </c>
      <c r="AB60">
        <f t="shared" si="7"/>
        <v>8.9804934846504217E-2</v>
      </c>
      <c r="AC60">
        <f t="shared" si="8"/>
        <v>0</v>
      </c>
      <c r="AD60">
        <f t="shared" si="9"/>
        <v>0.14864289999999999</v>
      </c>
    </row>
    <row r="61" spans="1:30" x14ac:dyDescent="0.25">
      <c r="A61" t="s">
        <v>76</v>
      </c>
      <c r="B61">
        <v>0.1769748207139534</v>
      </c>
      <c r="C61" s="3">
        <v>6.2499999974840563E-2</v>
      </c>
      <c r="D61" s="3">
        <v>9.2461651356637323E-2</v>
      </c>
      <c r="E61" s="3">
        <v>0.25</v>
      </c>
      <c r="F61" s="3">
        <v>0</v>
      </c>
      <c r="G61" s="3">
        <v>2.7549874191292376E-2</v>
      </c>
      <c r="H61" s="3">
        <v>7.0761427034025581E-3</v>
      </c>
      <c r="I61" s="3">
        <v>0</v>
      </c>
      <c r="J61" s="3">
        <v>0.25</v>
      </c>
      <c r="K61" s="3">
        <v>0</v>
      </c>
      <c r="L61" s="3">
        <v>0.12291233174866778</v>
      </c>
      <c r="M61" s="3">
        <v>0.25</v>
      </c>
      <c r="O61">
        <f t="shared" si="12"/>
        <v>0.35315758322400048</v>
      </c>
      <c r="P61">
        <f t="shared" si="13"/>
        <v>0.49218162872339122</v>
      </c>
      <c r="Q61">
        <f t="shared" si="14"/>
        <v>0.36324437346136312</v>
      </c>
      <c r="U61">
        <f t="shared" si="0"/>
        <v>0.17623274999999999</v>
      </c>
      <c r="V61">
        <f t="shared" si="1"/>
        <v>8.3897534025612654E-3</v>
      </c>
      <c r="W61">
        <f t="shared" si="2"/>
        <v>0</v>
      </c>
      <c r="X61">
        <f t="shared" si="3"/>
        <v>0.13082273004974448</v>
      </c>
      <c r="Y61">
        <f t="shared" si="4"/>
        <v>0</v>
      </c>
      <c r="Z61">
        <f t="shared" si="5"/>
        <v>0</v>
      </c>
      <c r="AA61">
        <f t="shared" si="6"/>
        <v>0.176402325</v>
      </c>
      <c r="AB61">
        <f t="shared" si="7"/>
        <v>0.1020538403212973</v>
      </c>
      <c r="AC61">
        <f t="shared" si="8"/>
        <v>0</v>
      </c>
      <c r="AD61">
        <f t="shared" si="9"/>
        <v>0.14864289999999999</v>
      </c>
    </row>
    <row r="62" spans="1:30" x14ac:dyDescent="0.25">
      <c r="A62" t="s">
        <v>77</v>
      </c>
      <c r="B62">
        <v>0.17633267613056644</v>
      </c>
      <c r="C62" s="3">
        <v>6.5000999972938289E-2</v>
      </c>
      <c r="D62" s="3">
        <v>9.7626594602434003E-2</v>
      </c>
      <c r="E62" s="3">
        <v>0.25</v>
      </c>
      <c r="F62" s="3">
        <v>0</v>
      </c>
      <c r="G62" s="3">
        <v>2.9510954634988595E-2</v>
      </c>
      <c r="H62" s="3">
        <v>6.4365761595396292E-3</v>
      </c>
      <c r="I62" s="3">
        <v>0</v>
      </c>
      <c r="J62" s="3">
        <v>0.25</v>
      </c>
      <c r="K62" s="3">
        <v>0</v>
      </c>
      <c r="L62" s="3">
        <v>0.11642587460303781</v>
      </c>
      <c r="M62" s="3">
        <v>0.25</v>
      </c>
      <c r="O62">
        <f t="shared" si="12"/>
        <v>0.3686270826219864</v>
      </c>
      <c r="P62">
        <f t="shared" si="13"/>
        <v>0.49587612153147964</v>
      </c>
      <c r="Q62">
        <f t="shared" si="14"/>
        <v>0.37969146431248446</v>
      </c>
      <c r="U62">
        <f t="shared" si="0"/>
        <v>0.17623274999999999</v>
      </c>
      <c r="V62">
        <f t="shared" si="1"/>
        <v>7.1121407426304028E-3</v>
      </c>
      <c r="W62">
        <f t="shared" si="2"/>
        <v>0</v>
      </c>
      <c r="X62">
        <f t="shared" si="3"/>
        <v>0.13958594134758506</v>
      </c>
      <c r="Y62">
        <f t="shared" si="4"/>
        <v>0</v>
      </c>
      <c r="Z62">
        <f t="shared" si="5"/>
        <v>0</v>
      </c>
      <c r="AA62">
        <f t="shared" si="6"/>
        <v>0.176402325</v>
      </c>
      <c r="AB62">
        <f t="shared" si="7"/>
        <v>0.11430218605116096</v>
      </c>
      <c r="AC62">
        <f t="shared" si="8"/>
        <v>0</v>
      </c>
      <c r="AD62">
        <f t="shared" si="9"/>
        <v>0.14864289999999999</v>
      </c>
    </row>
    <row r="63" spans="1:30" x14ac:dyDescent="0.25">
      <c r="A63" t="s">
        <v>78</v>
      </c>
      <c r="B63">
        <v>0.17575131971611188</v>
      </c>
      <c r="C63" s="3">
        <v>6.7499999974818869E-2</v>
      </c>
      <c r="D63" s="3">
        <v>0.10308725203642109</v>
      </c>
      <c r="E63" s="3">
        <v>0.25</v>
      </c>
      <c r="F63" s="3">
        <v>0</v>
      </c>
      <c r="G63" s="3">
        <v>3.1602177091257691E-2</v>
      </c>
      <c r="H63" s="3">
        <v>5.1134755498956994E-3</v>
      </c>
      <c r="I63" s="3">
        <v>0</v>
      </c>
      <c r="J63" s="3">
        <v>0.25</v>
      </c>
      <c r="K63" s="3">
        <v>0</v>
      </c>
      <c r="L63" s="3">
        <v>0.11019709532242557</v>
      </c>
      <c r="M63" s="3">
        <v>0.25</v>
      </c>
      <c r="O63">
        <f t="shared" si="12"/>
        <v>0.38406539469433554</v>
      </c>
      <c r="P63">
        <f t="shared" si="13"/>
        <v>0.49993349600914527</v>
      </c>
      <c r="Q63">
        <f t="shared" si="14"/>
        <v>0.39616534146827431</v>
      </c>
      <c r="U63">
        <f t="shared" si="0"/>
        <v>0.17623274999999999</v>
      </c>
      <c r="V63">
        <f t="shared" si="1"/>
        <v>5.8345280660754215E-3</v>
      </c>
      <c r="W63">
        <f t="shared" si="2"/>
        <v>0</v>
      </c>
      <c r="X63">
        <f t="shared" si="3"/>
        <v>0.14834915223119938</v>
      </c>
      <c r="Y63">
        <f t="shared" si="4"/>
        <v>0</v>
      </c>
      <c r="Z63">
        <f t="shared" si="5"/>
        <v>0</v>
      </c>
      <c r="AA63">
        <f t="shared" si="6"/>
        <v>0.176402325</v>
      </c>
      <c r="AB63">
        <f t="shared" si="7"/>
        <v>0.12655053273143219</v>
      </c>
      <c r="AC63">
        <f t="shared" si="8"/>
        <v>0</v>
      </c>
      <c r="AD63">
        <f t="shared" si="9"/>
        <v>0.14864289999999999</v>
      </c>
    </row>
    <row r="64" spans="1:30" x14ac:dyDescent="0.25">
      <c r="A64" t="s">
        <v>79</v>
      </c>
      <c r="B64">
        <v>0.17523039886110334</v>
      </c>
      <c r="C64" s="3">
        <v>6.9999999972965049E-2</v>
      </c>
      <c r="D64" s="3">
        <v>0.10825347606838343</v>
      </c>
      <c r="E64" s="3">
        <v>0.25</v>
      </c>
      <c r="F64" s="3">
        <v>0</v>
      </c>
      <c r="G64" s="3">
        <v>3.3563678330591387E-2</v>
      </c>
      <c r="H64" s="3">
        <v>4.4670162737904529E-3</v>
      </c>
      <c r="I64" s="3">
        <v>0</v>
      </c>
      <c r="J64" s="3">
        <v>0.25</v>
      </c>
      <c r="K64" s="3">
        <v>0</v>
      </c>
      <c r="L64" s="3">
        <v>0.10371582932723482</v>
      </c>
      <c r="M64" s="3">
        <v>0.25</v>
      </c>
      <c r="O64">
        <f t="shared" si="12"/>
        <v>0.3994740663031342</v>
      </c>
      <c r="P64">
        <f t="shared" si="13"/>
        <v>0.50363025720965282</v>
      </c>
      <c r="Q64">
        <f t="shared" si="14"/>
        <v>0.41265156890695526</v>
      </c>
      <c r="U64">
        <f t="shared" si="0"/>
        <v>0.17623274999999999</v>
      </c>
      <c r="V64">
        <f t="shared" si="1"/>
        <v>4.5569154227724073E-3</v>
      </c>
      <c r="W64">
        <f t="shared" si="2"/>
        <v>0</v>
      </c>
      <c r="X64">
        <f t="shared" si="3"/>
        <v>0.15711236394324857</v>
      </c>
      <c r="Y64">
        <f t="shared" si="4"/>
        <v>0</v>
      </c>
      <c r="Z64">
        <f t="shared" si="5"/>
        <v>0</v>
      </c>
      <c r="AA64">
        <f t="shared" si="6"/>
        <v>0.176402325</v>
      </c>
      <c r="AB64">
        <f t="shared" si="7"/>
        <v>0.13879887751084066</v>
      </c>
      <c r="AC64">
        <f t="shared" si="8"/>
        <v>0</v>
      </c>
      <c r="AD64">
        <f t="shared" si="9"/>
        <v>0.14864289999999999</v>
      </c>
    </row>
    <row r="65" spans="1:30" x14ac:dyDescent="0.25">
      <c r="A65" t="s">
        <v>80</v>
      </c>
      <c r="B65">
        <v>0.17477091513450865</v>
      </c>
      <c r="C65" s="3">
        <v>7.2499999974781321E-2</v>
      </c>
      <c r="D65" s="3">
        <v>0.1137120753075956</v>
      </c>
      <c r="E65" s="3">
        <v>0.25</v>
      </c>
      <c r="F65" s="3">
        <v>0</v>
      </c>
      <c r="G65" s="3">
        <v>3.5654195225295546E-2</v>
      </c>
      <c r="H65" s="3">
        <v>3.1524781043016023E-3</v>
      </c>
      <c r="I65" s="3">
        <v>0</v>
      </c>
      <c r="J65" s="3">
        <v>0.25</v>
      </c>
      <c r="K65" s="3">
        <v>0</v>
      </c>
      <c r="L65" s="3">
        <v>9.7481251362807331E-2</v>
      </c>
      <c r="M65" s="3">
        <v>0.25</v>
      </c>
      <c r="O65">
        <f t="shared" si="12"/>
        <v>0.41482874835886319</v>
      </c>
      <c r="P65">
        <f t="shared" si="13"/>
        <v>0.50768448690974921</v>
      </c>
      <c r="Q65">
        <f t="shared" si="14"/>
        <v>0.42914243672249697</v>
      </c>
      <c r="U65">
        <f t="shared" si="0"/>
        <v>0.17623274999999999</v>
      </c>
      <c r="V65">
        <f t="shared" si="1"/>
        <v>3.2793027628432139E-3</v>
      </c>
      <c r="W65">
        <f t="shared" si="2"/>
        <v>0</v>
      </c>
      <c r="X65">
        <f t="shared" si="3"/>
        <v>0.16587557524107571</v>
      </c>
      <c r="Y65">
        <f t="shared" si="4"/>
        <v>0</v>
      </c>
      <c r="Z65">
        <f t="shared" si="5"/>
        <v>0</v>
      </c>
      <c r="AA65">
        <f t="shared" si="6"/>
        <v>0.176402325</v>
      </c>
      <c r="AB65">
        <f t="shared" si="7"/>
        <v>0.15104722324069134</v>
      </c>
      <c r="AC65">
        <f t="shared" si="8"/>
        <v>0</v>
      </c>
      <c r="AD65">
        <f t="shared" si="9"/>
        <v>0.14864289999999999</v>
      </c>
    </row>
    <row r="66" spans="1:30" x14ac:dyDescent="0.25">
      <c r="A66" t="s">
        <v>81</v>
      </c>
      <c r="B66">
        <v>0.17437314509963497</v>
      </c>
      <c r="C66" s="3">
        <v>7.4999999972991727E-2</v>
      </c>
      <c r="D66" s="3">
        <v>0.11888244379623793</v>
      </c>
      <c r="E66" s="3">
        <v>0.25</v>
      </c>
      <c r="F66" s="3">
        <v>0</v>
      </c>
      <c r="G66" s="3">
        <v>3.761723530892707E-2</v>
      </c>
      <c r="H66" s="3">
        <v>2.4970794861272237E-3</v>
      </c>
      <c r="I66" s="3">
        <v>0</v>
      </c>
      <c r="J66" s="3">
        <v>0.25</v>
      </c>
      <c r="K66" s="3">
        <v>0</v>
      </c>
      <c r="L66" s="3">
        <v>9.1003241408707858E-2</v>
      </c>
      <c r="M66" s="3">
        <v>0.25</v>
      </c>
      <c r="O66">
        <f t="shared" si="12"/>
        <v>0.43011210201053335</v>
      </c>
      <c r="P66">
        <f t="shared" si="13"/>
        <v>0.51138594657293679</v>
      </c>
      <c r="Q66">
        <f t="shared" si="14"/>
        <v>0.44560065497319751</v>
      </c>
      <c r="U66">
        <f t="shared" si="0"/>
        <v>0.17623274999999999</v>
      </c>
      <c r="V66">
        <f t="shared" si="1"/>
        <v>2.0016900862881554E-3</v>
      </c>
      <c r="W66">
        <f t="shared" si="2"/>
        <v>0</v>
      </c>
      <c r="X66">
        <f t="shared" si="3"/>
        <v>0.17463878612468814</v>
      </c>
      <c r="Y66">
        <f t="shared" si="4"/>
        <v>0</v>
      </c>
      <c r="Z66">
        <f t="shared" si="5"/>
        <v>0</v>
      </c>
      <c r="AA66">
        <f t="shared" si="6"/>
        <v>0.176402325</v>
      </c>
      <c r="AB66">
        <f t="shared" si="7"/>
        <v>0.163295569920967</v>
      </c>
      <c r="AC66">
        <f t="shared" si="8"/>
        <v>0</v>
      </c>
      <c r="AD66">
        <f t="shared" si="9"/>
        <v>0.14864289999999999</v>
      </c>
    </row>
    <row r="67" spans="1:30" x14ac:dyDescent="0.25">
      <c r="A67" t="s">
        <v>82</v>
      </c>
      <c r="B67">
        <v>0.17403771505812149</v>
      </c>
      <c r="C67" s="3">
        <v>7.7499999974746631E-2</v>
      </c>
      <c r="D67" s="3">
        <v>0.12433566344404393</v>
      </c>
      <c r="E67" s="3">
        <v>0.25</v>
      </c>
      <c r="F67" s="3">
        <v>0</v>
      </c>
      <c r="G67" s="3">
        <v>3.9705756712912765E-2</v>
      </c>
      <c r="H67" s="3">
        <v>1.1941411795314705E-3</v>
      </c>
      <c r="I67" s="3">
        <v>0</v>
      </c>
      <c r="J67" s="3">
        <v>0.25</v>
      </c>
      <c r="K67" s="3">
        <v>0</v>
      </c>
      <c r="L67" s="3">
        <v>8.4764438663511923E-2</v>
      </c>
      <c r="M67" s="3">
        <v>0.25</v>
      </c>
      <c r="O67">
        <f t="shared" si="12"/>
        <v>0.44530577724986103</v>
      </c>
      <c r="P67">
        <f t="shared" si="13"/>
        <v>0.51543408006411795</v>
      </c>
      <c r="Q67">
        <f t="shared" si="14"/>
        <v>0.46202670633092829</v>
      </c>
      <c r="U67">
        <f t="shared" si="0"/>
        <v>0.17623274999999999</v>
      </c>
      <c r="V67">
        <f t="shared" si="1"/>
        <v>7.2407744298518288E-4</v>
      </c>
      <c r="W67">
        <f t="shared" si="2"/>
        <v>0</v>
      </c>
      <c r="X67">
        <f t="shared" si="3"/>
        <v>0.18340199783673888</v>
      </c>
      <c r="Y67">
        <f t="shared" si="4"/>
        <v>0</v>
      </c>
      <c r="Z67">
        <f t="shared" si="5"/>
        <v>0</v>
      </c>
      <c r="AA67">
        <f t="shared" si="6"/>
        <v>0.176402325</v>
      </c>
      <c r="AB67">
        <f t="shared" si="7"/>
        <v>0.17554391470037226</v>
      </c>
      <c r="AC67">
        <f t="shared" si="8"/>
        <v>0</v>
      </c>
      <c r="AD67">
        <f t="shared" si="9"/>
        <v>0.14864289999999999</v>
      </c>
    </row>
    <row r="68" spans="1:30" x14ac:dyDescent="0.25">
      <c r="A68" t="s">
        <v>83</v>
      </c>
      <c r="B68">
        <v>0.17376469306792286</v>
      </c>
      <c r="C68" s="3">
        <v>8.0000999976102077E-2</v>
      </c>
      <c r="D68" s="3">
        <v>0.12951512977357213</v>
      </c>
      <c r="E68" s="3">
        <v>0.25</v>
      </c>
      <c r="F68" s="3">
        <v>0</v>
      </c>
      <c r="G68" s="3">
        <v>4.167032816771607E-2</v>
      </c>
      <c r="H68" s="3">
        <v>5.2672964657835659E-4</v>
      </c>
      <c r="I68" s="3">
        <v>0</v>
      </c>
      <c r="J68" s="3">
        <v>0.25</v>
      </c>
      <c r="K68" s="3">
        <v>0</v>
      </c>
      <c r="L68" s="3">
        <v>7.8287812412133506E-2</v>
      </c>
      <c r="M68" s="3">
        <v>0.25</v>
      </c>
      <c r="O68">
        <f t="shared" si="12"/>
        <v>0.46039847660439565</v>
      </c>
      <c r="P68">
        <f t="shared" si="13"/>
        <v>0.51914261961073638</v>
      </c>
      <c r="Q68">
        <f t="shared" si="14"/>
        <v>0.47838721075636825</v>
      </c>
      <c r="U68">
        <f t="shared" si="0"/>
        <v>0.17623274999999999</v>
      </c>
      <c r="V68">
        <f t="shared" si="1"/>
        <v>0</v>
      </c>
      <c r="W68">
        <f t="shared" si="2"/>
        <v>9.1583656917864622E-4</v>
      </c>
      <c r="X68">
        <f t="shared" si="3"/>
        <v>0.19598009452631465</v>
      </c>
      <c r="Y68">
        <f t="shared" si="4"/>
        <v>0</v>
      </c>
      <c r="Z68">
        <f t="shared" si="5"/>
        <v>0</v>
      </c>
      <c r="AA68">
        <f t="shared" si="6"/>
        <v>0.176402325</v>
      </c>
      <c r="AB68">
        <f t="shared" si="7"/>
        <v>0.18059609514056402</v>
      </c>
      <c r="AC68">
        <f t="shared" si="8"/>
        <v>0</v>
      </c>
      <c r="AD68">
        <f t="shared" si="9"/>
        <v>0.14534631083401348</v>
      </c>
    </row>
    <row r="69" spans="1:30" x14ac:dyDescent="0.25">
      <c r="A69" t="s">
        <v>84</v>
      </c>
      <c r="B69">
        <v>0.17355490025650866</v>
      </c>
      <c r="C69" s="3">
        <v>8.2499999978151883E-2</v>
      </c>
      <c r="D69" s="3">
        <v>0.13451466424451197</v>
      </c>
      <c r="E69" s="3">
        <v>0.25</v>
      </c>
      <c r="F69" s="3">
        <v>0</v>
      </c>
      <c r="G69" s="3">
        <v>4.3698640208687446E-2</v>
      </c>
      <c r="H69" s="3">
        <v>0</v>
      </c>
      <c r="I69" s="3">
        <v>0</v>
      </c>
      <c r="J69" s="3">
        <v>0.25</v>
      </c>
      <c r="K69" s="3">
        <v>0</v>
      </c>
      <c r="L69" s="3">
        <v>7.1786695546800672E-2</v>
      </c>
      <c r="M69" s="3">
        <v>0.25</v>
      </c>
      <c r="O69">
        <f t="shared" si="12"/>
        <v>0.47535390735853317</v>
      </c>
      <c r="P69">
        <f t="shared" si="13"/>
        <v>0.52281494267120465</v>
      </c>
      <c r="Q69">
        <f t="shared" si="14"/>
        <v>0.49465152838750692</v>
      </c>
      <c r="U69">
        <f t="shared" si="0"/>
        <v>0.17623274999999999</v>
      </c>
      <c r="V69">
        <f t="shared" si="1"/>
        <v>0</v>
      </c>
      <c r="W69">
        <f t="shared" si="2"/>
        <v>3.0018873912049829E-3</v>
      </c>
      <c r="X69">
        <f t="shared" si="3"/>
        <v>0.20644194181262715</v>
      </c>
      <c r="Y69">
        <f t="shared" si="4"/>
        <v>0</v>
      </c>
      <c r="Z69">
        <f t="shared" si="5"/>
        <v>0</v>
      </c>
      <c r="AA69">
        <f t="shared" si="6"/>
        <v>0.17495941332736001</v>
      </c>
      <c r="AB69">
        <f t="shared" si="7"/>
        <v>0.19357317921186751</v>
      </c>
      <c r="AC69">
        <f t="shared" si="8"/>
        <v>0</v>
      </c>
      <c r="AD69">
        <f t="shared" si="9"/>
        <v>0.13681836598147429</v>
      </c>
    </row>
    <row r="70" spans="1:30" x14ac:dyDescent="0.25">
      <c r="A70" t="s">
        <v>85</v>
      </c>
      <c r="B70">
        <v>0.17340886360421087</v>
      </c>
      <c r="C70" s="3">
        <v>8.4999999994709474E-2</v>
      </c>
      <c r="D70" s="3">
        <v>0.13915951643574698</v>
      </c>
      <c r="E70" s="3">
        <v>0.25</v>
      </c>
      <c r="F70" s="3">
        <v>0</v>
      </c>
      <c r="G70" s="3">
        <v>4.5727757828927684E-2</v>
      </c>
      <c r="H70" s="3">
        <v>0</v>
      </c>
      <c r="I70" s="3">
        <v>0</v>
      </c>
      <c r="J70" s="3">
        <v>0.25</v>
      </c>
      <c r="K70" s="3">
        <v>0</v>
      </c>
      <c r="L70" s="3">
        <v>6.5112725735325408E-2</v>
      </c>
      <c r="M70" s="3">
        <v>0.25</v>
      </c>
      <c r="O70">
        <f t="shared" si="12"/>
        <v>0.49017102256499318</v>
      </c>
      <c r="P70">
        <f t="shared" si="13"/>
        <v>0.52625276076763483</v>
      </c>
      <c r="Q70">
        <f t="shared" si="14"/>
        <v>0.51081009372633901</v>
      </c>
      <c r="U70">
        <f t="shared" si="0"/>
        <v>0.17623274999999999</v>
      </c>
      <c r="V70">
        <f t="shared" si="1"/>
        <v>0</v>
      </c>
      <c r="W70">
        <f t="shared" si="2"/>
        <v>4.8773425272566747E-3</v>
      </c>
      <c r="X70">
        <f t="shared" si="3"/>
        <v>0.21620496328099831</v>
      </c>
      <c r="Y70">
        <f t="shared" si="4"/>
        <v>0</v>
      </c>
      <c r="Z70">
        <f t="shared" si="5"/>
        <v>0</v>
      </c>
      <c r="AA70">
        <f t="shared" si="6"/>
        <v>0.16830649258716271</v>
      </c>
      <c r="AB70">
        <f t="shared" si="7"/>
        <v>0.20559890647773316</v>
      </c>
      <c r="AC70">
        <f t="shared" si="8"/>
        <v>0</v>
      </c>
      <c r="AD70">
        <f t="shared" si="9"/>
        <v>0.13337824054397149</v>
      </c>
    </row>
    <row r="71" spans="1:30" x14ac:dyDescent="0.25">
      <c r="A71" t="s">
        <v>86</v>
      </c>
      <c r="B71">
        <v>0.17332696281657947</v>
      </c>
      <c r="C71" s="3">
        <v>8.7499999994709476E-2</v>
      </c>
      <c r="D71" s="3">
        <v>0.1438043685962197</v>
      </c>
      <c r="E71" s="3">
        <v>0.25</v>
      </c>
      <c r="F71" s="3">
        <v>0</v>
      </c>
      <c r="G71" s="3">
        <v>4.7756875435728402E-2</v>
      </c>
      <c r="H71" s="3">
        <v>0</v>
      </c>
      <c r="I71" s="3">
        <v>0</v>
      </c>
      <c r="J71" s="3">
        <v>0.25</v>
      </c>
      <c r="K71" s="3">
        <v>0</v>
      </c>
      <c r="L71" s="3">
        <v>5.8438755968051967E-2</v>
      </c>
      <c r="M71" s="3">
        <v>0.25</v>
      </c>
      <c r="O71">
        <f t="shared" si="12"/>
        <v>0.50482624614674043</v>
      </c>
      <c r="P71">
        <f t="shared" si="13"/>
        <v>0.529690578841296</v>
      </c>
      <c r="Q71">
        <f t="shared" si="14"/>
        <v>0.52684463806718318</v>
      </c>
      <c r="U71">
        <f t="shared" si="0"/>
        <v>0.17623274999999999</v>
      </c>
      <c r="V71">
        <f t="shared" si="1"/>
        <v>0</v>
      </c>
      <c r="W71">
        <f t="shared" si="2"/>
        <v>6.7265250243759697E-3</v>
      </c>
      <c r="X71">
        <f t="shared" si="3"/>
        <v>0.22593600986522999</v>
      </c>
      <c r="Y71">
        <f t="shared" si="4"/>
        <v>0</v>
      </c>
      <c r="Z71">
        <f t="shared" si="5"/>
        <v>0</v>
      </c>
      <c r="AA71">
        <f t="shared" si="6"/>
        <v>0.1605267021191043</v>
      </c>
      <c r="AB71">
        <f t="shared" si="7"/>
        <v>0.21705559245762859</v>
      </c>
      <c r="AC71">
        <f t="shared" si="8"/>
        <v>0</v>
      </c>
      <c r="AD71">
        <f t="shared" si="9"/>
        <v>0.13109234116195725</v>
      </c>
    </row>
    <row r="72" spans="1:30" x14ac:dyDescent="0.25">
      <c r="A72" t="s">
        <v>87</v>
      </c>
      <c r="B72">
        <v>0.17330928881853286</v>
      </c>
      <c r="C72" s="3">
        <v>8.9999999994709451E-2</v>
      </c>
      <c r="D72" s="3">
        <v>0.14844922075670006</v>
      </c>
      <c r="E72" s="3">
        <v>0.25</v>
      </c>
      <c r="F72" s="3">
        <v>0</v>
      </c>
      <c r="G72" s="3">
        <v>4.9785993042522937E-2</v>
      </c>
      <c r="H72" s="3">
        <v>0</v>
      </c>
      <c r="I72" s="3">
        <v>0</v>
      </c>
      <c r="J72" s="3">
        <v>0.25</v>
      </c>
      <c r="K72" s="3">
        <v>0</v>
      </c>
      <c r="L72" s="3">
        <v>5.1764786200777041E-2</v>
      </c>
      <c r="M72" s="3">
        <v>0.25</v>
      </c>
      <c r="O72">
        <f t="shared" si="12"/>
        <v>0.51930280603104806</v>
      </c>
      <c r="P72">
        <f t="shared" si="13"/>
        <v>0.53312839691495428</v>
      </c>
      <c r="Q72">
        <f t="shared" si="14"/>
        <v>0.54273603672395343</v>
      </c>
      <c r="U72">
        <f t="shared" si="0"/>
        <v>0.17623274999999999</v>
      </c>
      <c r="V72">
        <f t="shared" si="1"/>
        <v>0</v>
      </c>
      <c r="W72">
        <f t="shared" si="2"/>
        <v>8.6110380239287233E-3</v>
      </c>
      <c r="X72">
        <f t="shared" si="3"/>
        <v>0.2356980635203216</v>
      </c>
      <c r="Y72">
        <f t="shared" si="4"/>
        <v>0</v>
      </c>
      <c r="Z72">
        <f t="shared" si="5"/>
        <v>0</v>
      </c>
      <c r="AA72">
        <f t="shared" si="6"/>
        <v>0.15390468768462487</v>
      </c>
      <c r="AB72">
        <f t="shared" si="7"/>
        <v>0.22907439372476915</v>
      </c>
      <c r="AC72">
        <f t="shared" si="8"/>
        <v>0</v>
      </c>
      <c r="AD72">
        <f t="shared" si="9"/>
        <v>0.12762633892320349</v>
      </c>
    </row>
    <row r="73" spans="1:30" x14ac:dyDescent="0.25">
      <c r="A73" t="s">
        <v>88</v>
      </c>
      <c r="B73">
        <v>0.17335586125859689</v>
      </c>
      <c r="C73" s="3">
        <v>9.2500000132984789E-2</v>
      </c>
      <c r="D73" s="3">
        <v>0.15309407317408272</v>
      </c>
      <c r="E73" s="3">
        <v>0.25</v>
      </c>
      <c r="F73" s="3">
        <v>0</v>
      </c>
      <c r="G73" s="3">
        <v>5.1815110761552353E-2</v>
      </c>
      <c r="H73" s="3">
        <v>0</v>
      </c>
      <c r="I73" s="3">
        <v>0</v>
      </c>
      <c r="J73" s="3">
        <v>0.25</v>
      </c>
      <c r="K73" s="3">
        <v>0</v>
      </c>
      <c r="L73" s="3">
        <v>4.5090816064364901E-2</v>
      </c>
      <c r="M73" s="3">
        <v>0.25</v>
      </c>
      <c r="O73">
        <f t="shared" si="12"/>
        <v>0.53358449758443127</v>
      </c>
      <c r="P73">
        <f t="shared" si="13"/>
        <v>0.53656621517876057</v>
      </c>
      <c r="Q73">
        <f t="shared" si="14"/>
        <v>0.55846557190601276</v>
      </c>
      <c r="U73">
        <f t="shared" ref="U73:U93" si="15">$D$6*D102</f>
        <v>0.17623274999999999</v>
      </c>
      <c r="V73">
        <f t="shared" ref="V73:V93" si="16">$E$6*E102</f>
        <v>0</v>
      </c>
      <c r="W73">
        <f t="shared" ref="W73:W93" si="17">$F$6*F102</f>
        <v>1.04519120323163E-2</v>
      </c>
      <c r="X73">
        <f t="shared" ref="X73:X93" si="18">$G$6*G102</f>
        <v>0.24543397559253954</v>
      </c>
      <c r="Y73">
        <f t="shared" ref="Y73:Y93" si="19">$H$6*H102</f>
        <v>0</v>
      </c>
      <c r="Z73">
        <f t="shared" ref="Z73:Z93" si="20">$I$6*I102</f>
        <v>0</v>
      </c>
      <c r="AA73">
        <f t="shared" ref="AA73:AA93" si="21">$J$6*J102</f>
        <v>0.14609111864982549</v>
      </c>
      <c r="AB73">
        <f t="shared" ref="AB73:AB93" si="22">$K$6*K102</f>
        <v>0.24054270915857418</v>
      </c>
      <c r="AC73">
        <f t="shared" ref="AC73:AC93" si="23">$L$6*L102</f>
        <v>0</v>
      </c>
      <c r="AD73">
        <f t="shared" ref="AD73:AD93" si="24">$M$6*M102</f>
        <v>0.12536515618407998</v>
      </c>
    </row>
    <row r="74" spans="1:30" x14ac:dyDescent="0.25">
      <c r="A74" t="s">
        <v>89</v>
      </c>
      <c r="B74">
        <v>0.1734666283769474</v>
      </c>
      <c r="C74" s="3">
        <v>9.4999999994709455E-2</v>
      </c>
      <c r="D74" s="3">
        <v>0.15773892507766041</v>
      </c>
      <c r="E74" s="3">
        <v>0.25</v>
      </c>
      <c r="F74" s="3">
        <v>0</v>
      </c>
      <c r="G74" s="3">
        <v>5.3844228256112424E-2</v>
      </c>
      <c r="H74" s="3">
        <v>0</v>
      </c>
      <c r="I74" s="3">
        <v>0</v>
      </c>
      <c r="J74" s="3">
        <v>0.25</v>
      </c>
      <c r="K74" s="3">
        <v>0</v>
      </c>
      <c r="L74" s="3">
        <v>3.8416846666227245E-2</v>
      </c>
      <c r="M74" s="3">
        <v>0.25</v>
      </c>
      <c r="O74">
        <f t="shared" si="12"/>
        <v>0.54765577035527568</v>
      </c>
      <c r="P74">
        <f t="shared" si="13"/>
        <v>0.54000403306227118</v>
      </c>
      <c r="Q74">
        <f t="shared" si="14"/>
        <v>0.57401503772007956</v>
      </c>
      <c r="U74">
        <f t="shared" si="15"/>
        <v>0.17623274999999999</v>
      </c>
      <c r="V74">
        <f t="shared" si="16"/>
        <v>0</v>
      </c>
      <c r="W74">
        <f t="shared" si="17"/>
        <v>1.2266018405660521E-2</v>
      </c>
      <c r="X74">
        <f t="shared" si="18"/>
        <v>0.25524206320810977</v>
      </c>
      <c r="Y74">
        <f t="shared" si="19"/>
        <v>0</v>
      </c>
      <c r="Z74">
        <f t="shared" si="20"/>
        <v>0</v>
      </c>
      <c r="AA74">
        <f t="shared" si="21"/>
        <v>0.13943964512311322</v>
      </c>
      <c r="AB74">
        <f t="shared" si="22"/>
        <v>0.25250472401752982</v>
      </c>
      <c r="AC74">
        <f t="shared" si="23"/>
        <v>0</v>
      </c>
      <c r="AD74">
        <f t="shared" si="24"/>
        <v>0.12193963049999181</v>
      </c>
    </row>
    <row r="75" spans="1:30" x14ac:dyDescent="0.25">
      <c r="A75" t="s">
        <v>90</v>
      </c>
      <c r="B75">
        <v>0.1734666283769474</v>
      </c>
      <c r="C75" s="3">
        <v>9.4999999994709455E-2</v>
      </c>
      <c r="D75" s="3">
        <v>0.15773892507766041</v>
      </c>
      <c r="E75" s="3">
        <v>0.25</v>
      </c>
      <c r="F75" s="3">
        <v>0</v>
      </c>
      <c r="G75" s="3">
        <v>5.3844228256112424E-2</v>
      </c>
      <c r="H75" s="3">
        <v>0</v>
      </c>
      <c r="I75" s="3">
        <v>0</v>
      </c>
      <c r="J75" s="3">
        <v>0.25</v>
      </c>
      <c r="K75" s="3">
        <v>0</v>
      </c>
      <c r="L75" s="3">
        <v>3.8416846666227245E-2</v>
      </c>
      <c r="M75" s="3">
        <v>0.25</v>
      </c>
      <c r="O75">
        <f t="shared" si="12"/>
        <v>0.54765577035527568</v>
      </c>
      <c r="P75">
        <f t="shared" si="13"/>
        <v>0.54000403306227118</v>
      </c>
      <c r="Q75">
        <f t="shared" si="14"/>
        <v>0.57401503772007956</v>
      </c>
      <c r="U75">
        <f t="shared" si="15"/>
        <v>0.17623274999999999</v>
      </c>
      <c r="V75">
        <f t="shared" si="16"/>
        <v>0</v>
      </c>
      <c r="W75">
        <f t="shared" si="17"/>
        <v>1.4199927203557353E-2</v>
      </c>
      <c r="X75">
        <f t="shared" si="18"/>
        <v>0.26479710362020537</v>
      </c>
      <c r="Y75">
        <f t="shared" si="19"/>
        <v>0</v>
      </c>
      <c r="Z75">
        <f t="shared" si="20"/>
        <v>0</v>
      </c>
      <c r="AA75">
        <f t="shared" si="21"/>
        <v>0.1325242319846639</v>
      </c>
      <c r="AB75">
        <f t="shared" si="22"/>
        <v>0.26481221879807348</v>
      </c>
      <c r="AC75">
        <f t="shared" si="23"/>
        <v>0</v>
      </c>
      <c r="AD75">
        <f t="shared" si="24"/>
        <v>0.11871396276721125</v>
      </c>
    </row>
    <row r="76" spans="1:30" x14ac:dyDescent="0.25">
      <c r="A76" t="s">
        <v>91</v>
      </c>
      <c r="B76">
        <v>0.17387959348750515</v>
      </c>
      <c r="C76" s="3">
        <v>9.9999999971557424E-2</v>
      </c>
      <c r="D76" s="3">
        <v>0.16619464613804927</v>
      </c>
      <c r="E76" s="3">
        <v>0.25</v>
      </c>
      <c r="F76" s="3">
        <v>0</v>
      </c>
      <c r="G76" s="3">
        <v>5.7902453217486279E-2</v>
      </c>
      <c r="H76" s="3">
        <v>0</v>
      </c>
      <c r="I76" s="3">
        <v>0</v>
      </c>
      <c r="J76" s="3">
        <v>0.25</v>
      </c>
      <c r="K76" s="3">
        <v>8.1750388706612067E-4</v>
      </c>
      <c r="L76" s="3">
        <v>2.5085396757398359E-2</v>
      </c>
      <c r="M76" s="3">
        <v>0.25</v>
      </c>
      <c r="O76">
        <f t="shared" si="12"/>
        <v>0.57511061514382567</v>
      </c>
      <c r="P76">
        <f t="shared" si="13"/>
        <v>0.5478166882709099</v>
      </c>
      <c r="Q76">
        <f t="shared" si="14"/>
        <v>0.60455544637112113</v>
      </c>
      <c r="U76">
        <f t="shared" si="15"/>
        <v>0.17623274999999999</v>
      </c>
      <c r="V76">
        <f t="shared" si="16"/>
        <v>0</v>
      </c>
      <c r="W76">
        <f t="shared" si="17"/>
        <v>1.6038869681703906E-2</v>
      </c>
      <c r="X76">
        <f t="shared" si="18"/>
        <v>0.27467507882541831</v>
      </c>
      <c r="Y76">
        <f t="shared" si="19"/>
        <v>0</v>
      </c>
      <c r="Z76">
        <f t="shared" si="20"/>
        <v>0</v>
      </c>
      <c r="AA76">
        <f t="shared" si="21"/>
        <v>0.1244420384859484</v>
      </c>
      <c r="AB76">
        <f t="shared" si="22"/>
        <v>0.27576631825879727</v>
      </c>
      <c r="AC76">
        <f t="shared" si="23"/>
        <v>0</v>
      </c>
      <c r="AD76">
        <f t="shared" si="24"/>
        <v>0.11677613276492937</v>
      </c>
    </row>
    <row r="77" spans="1:30" x14ac:dyDescent="0.25">
      <c r="A77" t="s">
        <v>92</v>
      </c>
      <c r="B77">
        <v>0.17417547364178276</v>
      </c>
      <c r="C77" s="3">
        <v>0.10250099995742434</v>
      </c>
      <c r="D77" s="3">
        <v>0.1691407492162593</v>
      </c>
      <c r="E77" s="3">
        <v>0.25</v>
      </c>
      <c r="F77" s="3">
        <v>0</v>
      </c>
      <c r="G77" s="3">
        <v>5.9611456321471593E-2</v>
      </c>
      <c r="H77" s="3">
        <v>0</v>
      </c>
      <c r="I77" s="3">
        <v>0</v>
      </c>
      <c r="J77" s="3">
        <v>0.25</v>
      </c>
      <c r="K77" s="3">
        <v>2.8742530040197353E-3</v>
      </c>
      <c r="L77" s="3">
        <v>1.8373541458249352E-2</v>
      </c>
      <c r="M77" s="3">
        <v>0.25</v>
      </c>
      <c r="O77">
        <f t="shared" si="12"/>
        <v>0.5884927298560565</v>
      </c>
      <c r="P77">
        <f t="shared" si="13"/>
        <v>0.55346832590906969</v>
      </c>
      <c r="Q77">
        <f t="shared" si="14"/>
        <v>0.61961624999942677</v>
      </c>
      <c r="U77">
        <f t="shared" si="15"/>
        <v>0.17623274999999999</v>
      </c>
      <c r="V77">
        <f t="shared" si="16"/>
        <v>0</v>
      </c>
      <c r="W77">
        <f t="shared" si="17"/>
        <v>1.7904022039638402E-2</v>
      </c>
      <c r="X77">
        <f t="shared" si="18"/>
        <v>0.28444860268856326</v>
      </c>
      <c r="Y77">
        <f t="shared" si="19"/>
        <v>0</v>
      </c>
      <c r="Z77">
        <f t="shared" si="20"/>
        <v>0</v>
      </c>
      <c r="AA77">
        <f t="shared" si="21"/>
        <v>0.11768870639974942</v>
      </c>
      <c r="AB77">
        <f t="shared" si="22"/>
        <v>0.28768485412964684</v>
      </c>
      <c r="AC77">
        <f t="shared" si="23"/>
        <v>0</v>
      </c>
      <c r="AD77">
        <f t="shared" si="24"/>
        <v>0.11345274235659053</v>
      </c>
    </row>
    <row r="78" spans="1:30" x14ac:dyDescent="0.25">
      <c r="A78" t="s">
        <v>93</v>
      </c>
      <c r="B78">
        <v>0.17452350699645489</v>
      </c>
      <c r="C78" s="3">
        <v>0.10499999996013351</v>
      </c>
      <c r="D78" s="3">
        <v>0.17375145505839676</v>
      </c>
      <c r="E78" s="3">
        <v>0.24642691633620781</v>
      </c>
      <c r="F78" s="3">
        <v>0</v>
      </c>
      <c r="G78" s="3">
        <v>6.1345407364068773E-2</v>
      </c>
      <c r="H78" s="3">
        <v>0</v>
      </c>
      <c r="I78" s="3">
        <v>0</v>
      </c>
      <c r="J78" s="3">
        <v>0.25</v>
      </c>
      <c r="K78" s="3">
        <v>5.3964635806009621E-3</v>
      </c>
      <c r="L78" s="3">
        <v>1.3079757660725803E-2</v>
      </c>
      <c r="M78" s="3">
        <v>0.25</v>
      </c>
      <c r="O78">
        <f t="shared" si="12"/>
        <v>0.60163815045423297</v>
      </c>
      <c r="P78">
        <f t="shared" si="13"/>
        <v>0.56135520801824024</v>
      </c>
      <c r="Q78">
        <f t="shared" si="14"/>
        <v>0.63460065716667513</v>
      </c>
      <c r="U78">
        <f t="shared" si="15"/>
        <v>0.17623274999999999</v>
      </c>
      <c r="V78">
        <f t="shared" si="16"/>
        <v>0</v>
      </c>
      <c r="W78">
        <f t="shared" si="17"/>
        <v>1.9760226293584437E-2</v>
      </c>
      <c r="X78">
        <f t="shared" si="18"/>
        <v>0.29422690772041082</v>
      </c>
      <c r="Y78">
        <f t="shared" si="19"/>
        <v>0</v>
      </c>
      <c r="Z78">
        <f t="shared" si="20"/>
        <v>0</v>
      </c>
      <c r="AA78">
        <f t="shared" si="21"/>
        <v>0.11085872450672432</v>
      </c>
      <c r="AB78">
        <f t="shared" si="22"/>
        <v>0.29957426869434722</v>
      </c>
      <c r="AC78">
        <f t="shared" si="23"/>
        <v>0</v>
      </c>
      <c r="AD78">
        <f t="shared" si="24"/>
        <v>0.11020345018415345</v>
      </c>
    </row>
    <row r="79" spans="1:30" x14ac:dyDescent="0.25">
      <c r="A79" t="s">
        <v>94</v>
      </c>
      <c r="B79">
        <v>0.1749202232855559</v>
      </c>
      <c r="C79" s="3">
        <v>0.10750099996211607</v>
      </c>
      <c r="D79" s="3">
        <v>0.17846467123225424</v>
      </c>
      <c r="E79" s="3">
        <v>0.24272913053668266</v>
      </c>
      <c r="F79" s="3">
        <v>0</v>
      </c>
      <c r="G79" s="3">
        <v>6.3067100826065384E-2</v>
      </c>
      <c r="H79" s="3">
        <v>0</v>
      </c>
      <c r="I79" s="3">
        <v>0</v>
      </c>
      <c r="J79" s="3">
        <v>0.25</v>
      </c>
      <c r="K79" s="3">
        <v>7.9131366584433635E-3</v>
      </c>
      <c r="L79" s="3">
        <v>7.8259607465544674E-3</v>
      </c>
      <c r="M79" s="3">
        <v>0.25</v>
      </c>
      <c r="O79">
        <f t="shared" si="12"/>
        <v>0.61457159122545557</v>
      </c>
      <c r="P79">
        <f t="shared" si="13"/>
        <v>0.56929128968818443</v>
      </c>
      <c r="Q79">
        <f t="shared" si="14"/>
        <v>0.64942028034304622</v>
      </c>
      <c r="U79">
        <f t="shared" si="15"/>
        <v>0.17623274999999999</v>
      </c>
      <c r="V79">
        <f t="shared" si="16"/>
        <v>0</v>
      </c>
      <c r="W79">
        <f t="shared" si="17"/>
        <v>2.162508618528685E-2</v>
      </c>
      <c r="X79">
        <f t="shared" si="18"/>
        <v>0.30391227989496611</v>
      </c>
      <c r="Y79">
        <f t="shared" si="19"/>
        <v>0</v>
      </c>
      <c r="Z79">
        <f t="shared" si="20"/>
        <v>0</v>
      </c>
      <c r="AA79">
        <f t="shared" si="21"/>
        <v>0.1027958730643071</v>
      </c>
      <c r="AB79">
        <f t="shared" si="22"/>
        <v>0.31098525146549899</v>
      </c>
      <c r="AC79">
        <f t="shared" si="23"/>
        <v>0</v>
      </c>
      <c r="AD79">
        <f t="shared" si="24"/>
        <v>0.1081882247560286</v>
      </c>
    </row>
    <row r="80" spans="1:30" x14ac:dyDescent="0.25">
      <c r="A80" t="s">
        <v>95</v>
      </c>
      <c r="B80">
        <v>0.17536484347546058</v>
      </c>
      <c r="C80" s="3">
        <v>0.11000099996164184</v>
      </c>
      <c r="D80" s="3">
        <v>0.18312543694308425</v>
      </c>
      <c r="E80" s="3">
        <v>0.23909272285731337</v>
      </c>
      <c r="F80" s="3">
        <v>0</v>
      </c>
      <c r="G80" s="3">
        <v>6.479234398573358E-2</v>
      </c>
      <c r="H80" s="3">
        <v>0</v>
      </c>
      <c r="I80" s="3">
        <v>0</v>
      </c>
      <c r="J80" s="3">
        <v>0.25</v>
      </c>
      <c r="K80" s="3">
        <v>1.0437463327604148E-2</v>
      </c>
      <c r="L80" s="3">
        <v>2.55203288626476E-3</v>
      </c>
      <c r="M80" s="3">
        <v>0.25</v>
      </c>
      <c r="O80">
        <f t="shared" si="12"/>
        <v>0.62726939893761924</v>
      </c>
      <c r="P80">
        <f t="shared" si="13"/>
        <v>0.57720766613998253</v>
      </c>
      <c r="Q80">
        <f t="shared" si="14"/>
        <v>0.66404346582213836</v>
      </c>
      <c r="U80">
        <f t="shared" si="15"/>
        <v>0.17623274999999999</v>
      </c>
      <c r="V80">
        <f t="shared" si="16"/>
        <v>0</v>
      </c>
      <c r="W80">
        <f t="shared" si="17"/>
        <v>2.464049815144918E-2</v>
      </c>
      <c r="X80">
        <f t="shared" si="18"/>
        <v>0.31023224999999999</v>
      </c>
      <c r="Y80">
        <f t="shared" si="19"/>
        <v>0</v>
      </c>
      <c r="Z80">
        <f t="shared" si="20"/>
        <v>0</v>
      </c>
      <c r="AA80">
        <f t="shared" si="21"/>
        <v>9.4069823150700005E-2</v>
      </c>
      <c r="AB80">
        <f t="shared" si="22"/>
        <v>0.32933676210982088</v>
      </c>
      <c r="AC80">
        <f t="shared" si="23"/>
        <v>0</v>
      </c>
      <c r="AD80">
        <f t="shared" si="24"/>
        <v>0.10580426943350106</v>
      </c>
    </row>
    <row r="81" spans="1:30" x14ac:dyDescent="0.25">
      <c r="A81" t="s">
        <v>96</v>
      </c>
      <c r="B81">
        <v>0.17587051200061807</v>
      </c>
      <c r="C81" s="3">
        <v>0.11250099996059651</v>
      </c>
      <c r="D81" s="3">
        <v>0.18948363263371434</v>
      </c>
      <c r="E81" s="3">
        <v>0.22915730905266798</v>
      </c>
      <c r="F81" s="3">
        <v>0</v>
      </c>
      <c r="G81" s="3">
        <v>6.752839484233171E-2</v>
      </c>
      <c r="H81" s="3">
        <v>0</v>
      </c>
      <c r="I81" s="3">
        <v>0</v>
      </c>
      <c r="J81" s="3">
        <v>0.25</v>
      </c>
      <c r="K81" s="3">
        <v>1.3830663471286083E-2</v>
      </c>
      <c r="L81" s="3">
        <v>0</v>
      </c>
      <c r="M81" s="3">
        <v>0.25</v>
      </c>
      <c r="O81">
        <f t="shared" si="12"/>
        <v>0.63968085769944849</v>
      </c>
      <c r="P81">
        <f t="shared" si="13"/>
        <v>0.58956033227856952</v>
      </c>
      <c r="Q81">
        <f t="shared" si="14"/>
        <v>0.67869812016461872</v>
      </c>
      <c r="U81">
        <f t="shared" si="15"/>
        <v>0.17623274999999999</v>
      </c>
      <c r="V81">
        <f t="shared" si="16"/>
        <v>0</v>
      </c>
      <c r="W81">
        <f t="shared" si="17"/>
        <v>2.9782470890687827E-2</v>
      </c>
      <c r="X81">
        <f t="shared" si="18"/>
        <v>0.31023224999999999</v>
      </c>
      <c r="Y81">
        <f t="shared" si="19"/>
        <v>0</v>
      </c>
      <c r="Z81">
        <f t="shared" si="20"/>
        <v>0</v>
      </c>
      <c r="AA81">
        <f t="shared" si="21"/>
        <v>8.2559712381297903E-2</v>
      </c>
      <c r="AB81">
        <f t="shared" si="22"/>
        <v>0.35987846770011023</v>
      </c>
      <c r="AC81">
        <f t="shared" si="23"/>
        <v>0</v>
      </c>
      <c r="AD81">
        <f t="shared" si="24"/>
        <v>0.10430374783268127</v>
      </c>
    </row>
    <row r="82" spans="1:30" x14ac:dyDescent="0.25">
      <c r="A82" t="s">
        <v>97</v>
      </c>
      <c r="B82">
        <v>0.1765080661748834</v>
      </c>
      <c r="C82" s="3">
        <v>0.11500099995997787</v>
      </c>
      <c r="D82" s="3">
        <v>0.19764088505646937</v>
      </c>
      <c r="E82" s="3">
        <v>0.21326289276360194</v>
      </c>
      <c r="F82" s="3">
        <v>0</v>
      </c>
      <c r="G82" s="3">
        <v>7.1131563466257056E-2</v>
      </c>
      <c r="H82" s="3">
        <v>0</v>
      </c>
      <c r="I82" s="3">
        <v>0</v>
      </c>
      <c r="J82" s="3">
        <v>0.25</v>
      </c>
      <c r="K82" s="3">
        <v>1.7964658713671724E-2</v>
      </c>
      <c r="L82" s="3">
        <v>0</v>
      </c>
      <c r="M82" s="3">
        <v>0.25</v>
      </c>
      <c r="O82">
        <f t="shared" si="12"/>
        <v>0.65153396358688442</v>
      </c>
      <c r="P82">
        <f t="shared" si="13"/>
        <v>0.60597651059546864</v>
      </c>
      <c r="Q82">
        <f t="shared" si="14"/>
        <v>0.69308171679015962</v>
      </c>
      <c r="U82">
        <f t="shared" si="15"/>
        <v>0.17623274999999999</v>
      </c>
      <c r="V82">
        <f t="shared" si="16"/>
        <v>0</v>
      </c>
      <c r="W82">
        <f t="shared" si="17"/>
        <v>3.4926474817875544E-2</v>
      </c>
      <c r="X82">
        <f t="shared" si="18"/>
        <v>0.31023224999999999</v>
      </c>
      <c r="Y82">
        <f t="shared" si="19"/>
        <v>0</v>
      </c>
      <c r="Z82">
        <f t="shared" si="20"/>
        <v>0</v>
      </c>
      <c r="AA82">
        <f t="shared" si="21"/>
        <v>7.1044987395962808E-2</v>
      </c>
      <c r="AB82">
        <f t="shared" si="22"/>
        <v>0.39043241268344553</v>
      </c>
      <c r="AC82">
        <f t="shared" si="23"/>
        <v>0</v>
      </c>
      <c r="AD82">
        <f t="shared" si="24"/>
        <v>0.10280263443262987</v>
      </c>
    </row>
    <row r="83" spans="1:30" x14ac:dyDescent="0.25">
      <c r="A83" t="s">
        <v>98</v>
      </c>
      <c r="B83">
        <v>0.17728658520638499</v>
      </c>
      <c r="C83" s="3">
        <v>0.11750099995997823</v>
      </c>
      <c r="D83" s="3">
        <v>0.20579817896568142</v>
      </c>
      <c r="E83" s="3">
        <v>0.19736847258580986</v>
      </c>
      <c r="F83" s="3">
        <v>0</v>
      </c>
      <c r="G83" s="3">
        <v>7.4734728616777407E-2</v>
      </c>
      <c r="H83" s="3">
        <v>0</v>
      </c>
      <c r="I83" s="3">
        <v>0</v>
      </c>
      <c r="J83" s="3">
        <v>0.25</v>
      </c>
      <c r="K83" s="3">
        <v>2.2098619831731368E-2</v>
      </c>
      <c r="L83" s="3">
        <v>0</v>
      </c>
      <c r="M83" s="3">
        <v>0.25</v>
      </c>
      <c r="O83">
        <f t="shared" si="12"/>
        <v>0.66277434258881773</v>
      </c>
      <c r="P83">
        <f t="shared" si="13"/>
        <v>0.62239265007226574</v>
      </c>
      <c r="Q83">
        <f t="shared" si="14"/>
        <v>0.70687360369552299</v>
      </c>
      <c r="U83">
        <f t="shared" si="15"/>
        <v>0.17623274999999999</v>
      </c>
      <c r="V83">
        <f t="shared" si="16"/>
        <v>0</v>
      </c>
      <c r="W83">
        <f t="shared" si="17"/>
        <v>4.0066366133404883E-2</v>
      </c>
      <c r="X83">
        <f t="shared" si="18"/>
        <v>0.31023224999999999</v>
      </c>
      <c r="Y83">
        <f t="shared" si="19"/>
        <v>0</v>
      </c>
      <c r="Z83">
        <f t="shared" si="20"/>
        <v>0</v>
      </c>
      <c r="AA83">
        <f t="shared" si="21"/>
        <v>5.9539485293076136E-2</v>
      </c>
      <c r="AB83">
        <f t="shared" si="22"/>
        <v>0.42096193171120877</v>
      </c>
      <c r="AC83">
        <f t="shared" si="23"/>
        <v>0</v>
      </c>
      <c r="AD83">
        <f t="shared" si="24"/>
        <v>0.101302706345211</v>
      </c>
    </row>
    <row r="84" spans="1:30" x14ac:dyDescent="0.25">
      <c r="A84" t="s">
        <v>99</v>
      </c>
      <c r="B84">
        <v>0.17820422160920205</v>
      </c>
      <c r="C84" s="3">
        <v>0.12000099995997776</v>
      </c>
      <c r="D84" s="3">
        <v>0.2139554197710227</v>
      </c>
      <c r="E84" s="3">
        <v>0.18147405629566429</v>
      </c>
      <c r="F84" s="3">
        <v>0</v>
      </c>
      <c r="G84" s="3">
        <v>7.833789617585539E-2</v>
      </c>
      <c r="H84" s="3">
        <v>0</v>
      </c>
      <c r="I84" s="3">
        <v>0</v>
      </c>
      <c r="J84" s="3">
        <v>0.25</v>
      </c>
      <c r="K84" s="3">
        <v>2.6232627757457688E-2</v>
      </c>
      <c r="L84" s="3">
        <v>0</v>
      </c>
      <c r="M84" s="3">
        <v>0.25</v>
      </c>
      <c r="O84">
        <f t="shared" si="12"/>
        <v>0.67339033203790943</v>
      </c>
      <c r="P84">
        <f t="shared" si="13"/>
        <v>0.63880884244682901</v>
      </c>
      <c r="Q84">
        <f t="shared" si="14"/>
        <v>0.72005210769652883</v>
      </c>
      <c r="U84">
        <f t="shared" si="15"/>
        <v>0.17623274999999999</v>
      </c>
      <c r="V84">
        <f t="shared" si="16"/>
        <v>0</v>
      </c>
      <c r="W84">
        <f t="shared" si="17"/>
        <v>4.5208319620315157E-2</v>
      </c>
      <c r="X84">
        <f t="shared" si="18"/>
        <v>0.31023224999999999</v>
      </c>
      <c r="Y84">
        <f t="shared" si="19"/>
        <v>0</v>
      </c>
      <c r="Z84">
        <f t="shared" si="20"/>
        <v>0</v>
      </c>
      <c r="AA84">
        <f t="shared" si="21"/>
        <v>4.8029354997438704E-2</v>
      </c>
      <c r="AB84">
        <f t="shared" si="22"/>
        <v>0.45150364766155127</v>
      </c>
      <c r="AC84">
        <f t="shared" si="23"/>
        <v>0</v>
      </c>
      <c r="AD84">
        <f t="shared" si="24"/>
        <v>9.9802203226151937E-2</v>
      </c>
    </row>
    <row r="85" spans="1:30" x14ac:dyDescent="0.25">
      <c r="A85" t="s">
        <v>100</v>
      </c>
      <c r="B85">
        <v>0.1792583900258965</v>
      </c>
      <c r="C85" s="3">
        <v>0.12249999995996991</v>
      </c>
      <c r="D85" s="3">
        <v>0.22210946097759868</v>
      </c>
      <c r="E85" s="3">
        <v>0.165585993351307</v>
      </c>
      <c r="F85" s="3">
        <v>0</v>
      </c>
      <c r="G85" s="3">
        <v>8.1939619997407287E-2</v>
      </c>
      <c r="H85" s="3">
        <v>0</v>
      </c>
      <c r="I85" s="3">
        <v>0</v>
      </c>
      <c r="J85" s="3">
        <v>0.25</v>
      </c>
      <c r="K85" s="3">
        <v>3.0364925673687149E-2</v>
      </c>
      <c r="L85" s="3">
        <v>0</v>
      </c>
      <c r="M85" s="3">
        <v>0.25</v>
      </c>
      <c r="O85">
        <f t="shared" si="12"/>
        <v>0.68337108205798902</v>
      </c>
      <c r="P85">
        <f t="shared" si="13"/>
        <v>0.65521840466919334</v>
      </c>
      <c r="Q85">
        <f t="shared" si="14"/>
        <v>0.73259561292530517</v>
      </c>
      <c r="U85">
        <f t="shared" si="15"/>
        <v>0.17623274999999999</v>
      </c>
      <c r="V85">
        <f t="shared" si="16"/>
        <v>0</v>
      </c>
      <c r="W85">
        <f t="shared" si="17"/>
        <v>5.9270697698550409E-2</v>
      </c>
      <c r="X85">
        <f t="shared" si="18"/>
        <v>0.31023224999999999</v>
      </c>
      <c r="Y85">
        <f t="shared" si="19"/>
        <v>0</v>
      </c>
      <c r="Z85">
        <f t="shared" si="20"/>
        <v>0</v>
      </c>
      <c r="AA85">
        <f t="shared" si="21"/>
        <v>2.3112235935763736E-2</v>
      </c>
      <c r="AB85">
        <f t="shared" si="22"/>
        <v>0.464559</v>
      </c>
      <c r="AC85">
        <f t="shared" si="23"/>
        <v>0</v>
      </c>
      <c r="AD85">
        <f t="shared" si="24"/>
        <v>0.11271824818876326</v>
      </c>
    </row>
    <row r="86" spans="1:30" x14ac:dyDescent="0.25">
      <c r="A86" t="s">
        <v>101</v>
      </c>
      <c r="B86">
        <v>0.18044753326497348</v>
      </c>
      <c r="C86" s="3">
        <v>0.12499999995995356</v>
      </c>
      <c r="D86" s="3">
        <v>0.23026673118999766</v>
      </c>
      <c r="E86" s="3">
        <v>0.14969157500251998</v>
      </c>
      <c r="F86" s="3">
        <v>0</v>
      </c>
      <c r="G86" s="3">
        <v>8.5542786399472368E-2</v>
      </c>
      <c r="H86" s="3">
        <v>0</v>
      </c>
      <c r="I86" s="3">
        <v>0</v>
      </c>
      <c r="J86" s="3">
        <v>0.25</v>
      </c>
      <c r="K86" s="3">
        <v>3.4498907408010114E-2</v>
      </c>
      <c r="L86" s="3">
        <v>0</v>
      </c>
      <c r="M86" s="3">
        <v>0.25</v>
      </c>
      <c r="O86">
        <f t="shared" si="12"/>
        <v>0.69272213201385557</v>
      </c>
      <c r="P86">
        <f t="shared" si="13"/>
        <v>0.67163456747548422</v>
      </c>
      <c r="Q86">
        <f t="shared" si="14"/>
        <v>0.74450240689822356</v>
      </c>
      <c r="U86">
        <f t="shared" si="15"/>
        <v>0.17623274999999999</v>
      </c>
      <c r="V86">
        <f t="shared" si="16"/>
        <v>0</v>
      </c>
      <c r="W86">
        <f t="shared" si="17"/>
        <v>8.6108591398142934E-2</v>
      </c>
      <c r="X86">
        <f t="shared" si="18"/>
        <v>0.31023224999999999</v>
      </c>
      <c r="Y86">
        <f t="shared" si="19"/>
        <v>0</v>
      </c>
      <c r="Z86">
        <f t="shared" si="20"/>
        <v>0</v>
      </c>
      <c r="AA86">
        <f t="shared" si="21"/>
        <v>0</v>
      </c>
      <c r="AB86">
        <f t="shared" si="22"/>
        <v>0.464559</v>
      </c>
      <c r="AC86">
        <f t="shared" si="23"/>
        <v>0</v>
      </c>
      <c r="AD86">
        <f t="shared" si="24"/>
        <v>0.12474509614652249</v>
      </c>
    </row>
    <row r="87" spans="1:30" x14ac:dyDescent="0.25">
      <c r="A87" t="s">
        <v>102</v>
      </c>
      <c r="B87">
        <v>0.18176861545385267</v>
      </c>
      <c r="C87" s="3">
        <v>0.12749999995995345</v>
      </c>
      <c r="D87" s="3">
        <v>0.23842398766472778</v>
      </c>
      <c r="E87" s="3">
        <v>0.13379715742399842</v>
      </c>
      <c r="F87" s="3">
        <v>0</v>
      </c>
      <c r="G87" s="3">
        <v>8.9145952982498292E-2</v>
      </c>
      <c r="H87" s="3">
        <v>0</v>
      </c>
      <c r="I87" s="3">
        <v>0</v>
      </c>
      <c r="J87" s="3">
        <v>0.25</v>
      </c>
      <c r="K87" s="3">
        <v>3.8632901928775373E-2</v>
      </c>
      <c r="L87" s="3">
        <v>0</v>
      </c>
      <c r="M87" s="3">
        <v>0.25</v>
      </c>
      <c r="O87">
        <f t="shared" si="12"/>
        <v>0.70144122318147428</v>
      </c>
      <c r="P87">
        <f t="shared" si="13"/>
        <v>0.68805074465453175</v>
      </c>
      <c r="Q87">
        <f t="shared" si="14"/>
        <v>0.75576042951146005</v>
      </c>
      <c r="U87">
        <f t="shared" si="15"/>
        <v>0.17623274999999999</v>
      </c>
      <c r="V87">
        <f t="shared" si="16"/>
        <v>0</v>
      </c>
      <c r="W87">
        <f t="shared" si="17"/>
        <v>0.12496304448258787</v>
      </c>
      <c r="X87">
        <f t="shared" si="18"/>
        <v>0.31023224999999999</v>
      </c>
      <c r="Y87">
        <f t="shared" si="19"/>
        <v>0</v>
      </c>
      <c r="Z87">
        <f t="shared" si="20"/>
        <v>0</v>
      </c>
      <c r="AA87">
        <f t="shared" si="21"/>
        <v>0</v>
      </c>
      <c r="AB87">
        <f t="shared" si="22"/>
        <v>0.464559</v>
      </c>
      <c r="AC87">
        <f t="shared" si="23"/>
        <v>0</v>
      </c>
      <c r="AD87">
        <f t="shared" si="24"/>
        <v>0.1139617807587128</v>
      </c>
    </row>
    <row r="88" spans="1:30" x14ac:dyDescent="0.25">
      <c r="A88" t="s">
        <v>103</v>
      </c>
      <c r="B88">
        <v>0.18321878262067873</v>
      </c>
      <c r="C88" s="3">
        <v>0.12999999997139675</v>
      </c>
      <c r="D88" s="3">
        <v>0.24658126239604872</v>
      </c>
      <c r="E88" s="3">
        <v>0.11790274469304741</v>
      </c>
      <c r="F88" s="3">
        <v>0</v>
      </c>
      <c r="G88" s="3">
        <v>9.2749130505340852E-2</v>
      </c>
      <c r="H88" s="3">
        <v>0</v>
      </c>
      <c r="I88" s="3">
        <v>0</v>
      </c>
      <c r="J88" s="3">
        <v>0.25</v>
      </c>
      <c r="K88" s="3">
        <v>4.2766862405562829E-2</v>
      </c>
      <c r="L88" s="3">
        <v>0</v>
      </c>
      <c r="M88" s="3">
        <v>0.25</v>
      </c>
      <c r="O88">
        <f t="shared" si="12"/>
        <v>0.70953424158776435</v>
      </c>
      <c r="P88">
        <f t="shared" si="13"/>
        <v>0.70446688547062331</v>
      </c>
      <c r="Q88">
        <f t="shared" si="14"/>
        <v>0.76636742493445398</v>
      </c>
      <c r="U88">
        <f t="shared" si="15"/>
        <v>0.17623274999999999</v>
      </c>
      <c r="V88">
        <f t="shared" si="16"/>
        <v>0</v>
      </c>
      <c r="W88">
        <f t="shared" si="17"/>
        <v>0.16380195348014479</v>
      </c>
      <c r="X88">
        <f t="shared" si="18"/>
        <v>0.31023224999999999</v>
      </c>
      <c r="Y88">
        <f t="shared" si="19"/>
        <v>0</v>
      </c>
      <c r="Z88">
        <f t="shared" si="20"/>
        <v>0</v>
      </c>
      <c r="AA88">
        <f t="shared" si="21"/>
        <v>0</v>
      </c>
      <c r="AB88">
        <f t="shared" si="22"/>
        <v>0.464559</v>
      </c>
      <c r="AC88">
        <f t="shared" si="23"/>
        <v>0</v>
      </c>
      <c r="AD88">
        <f t="shared" si="24"/>
        <v>0.10318277933694864</v>
      </c>
    </row>
    <row r="89" spans="1:30" x14ac:dyDescent="0.25">
      <c r="A89" t="s">
        <v>104</v>
      </c>
      <c r="B89">
        <v>0.18480208939554416</v>
      </c>
      <c r="C89" s="3">
        <v>0.13249999998215703</v>
      </c>
      <c r="D89" s="3">
        <v>0.25000099999999997</v>
      </c>
      <c r="E89" s="3">
        <v>0.10330996318497579</v>
      </c>
      <c r="F89" s="3">
        <v>0</v>
      </c>
      <c r="G89" s="3">
        <v>9.8360980073843765E-2</v>
      </c>
      <c r="H89" s="3">
        <v>0</v>
      </c>
      <c r="I89" s="3">
        <v>0</v>
      </c>
      <c r="J89" s="3">
        <v>0.25</v>
      </c>
      <c r="K89" s="3">
        <v>4.8328056741180465E-2</v>
      </c>
      <c r="L89" s="3">
        <v>0</v>
      </c>
      <c r="M89" s="3">
        <v>0.25</v>
      </c>
      <c r="O89">
        <f t="shared" si="12"/>
        <v>0.71698323550097154</v>
      </c>
      <c r="P89">
        <f t="shared" si="13"/>
        <v>0.72280994776625374</v>
      </c>
      <c r="Q89">
        <f t="shared" si="14"/>
        <v>0.77644601639221444</v>
      </c>
      <c r="U89">
        <f t="shared" si="15"/>
        <v>0.17623274999999999</v>
      </c>
      <c r="V89">
        <f t="shared" si="16"/>
        <v>0</v>
      </c>
      <c r="W89">
        <f t="shared" si="17"/>
        <v>0.20265640425867612</v>
      </c>
      <c r="X89">
        <f t="shared" si="18"/>
        <v>0.31023224999999999</v>
      </c>
      <c r="Y89">
        <f t="shared" si="19"/>
        <v>0</v>
      </c>
      <c r="Z89">
        <f t="shared" si="20"/>
        <v>0</v>
      </c>
      <c r="AA89">
        <f t="shared" si="21"/>
        <v>0</v>
      </c>
      <c r="AB89">
        <f t="shared" si="22"/>
        <v>0.464559</v>
      </c>
      <c r="AC89">
        <f t="shared" si="23"/>
        <v>0</v>
      </c>
      <c r="AD89">
        <f t="shared" si="24"/>
        <v>9.2399464589101532E-2</v>
      </c>
    </row>
    <row r="90" spans="1:30" x14ac:dyDescent="0.25">
      <c r="A90" t="s">
        <v>105</v>
      </c>
      <c r="B90">
        <v>0.18654613408378651</v>
      </c>
      <c r="C90" s="3">
        <v>0.13499999997108067</v>
      </c>
      <c r="D90" s="3">
        <v>0.25</v>
      </c>
      <c r="E90" s="3">
        <v>8.9657039482009288E-2</v>
      </c>
      <c r="F90" s="3">
        <v>0</v>
      </c>
      <c r="G90" s="3">
        <v>0.10542321925730197</v>
      </c>
      <c r="H90" s="3">
        <v>0</v>
      </c>
      <c r="I90" s="3">
        <v>0</v>
      </c>
      <c r="J90" s="3">
        <v>0.25</v>
      </c>
      <c r="K90" s="3">
        <v>5.4919741260688791E-2</v>
      </c>
      <c r="L90" s="3">
        <v>0</v>
      </c>
      <c r="M90" s="3">
        <v>0.25</v>
      </c>
      <c r="O90">
        <f t="shared" si="12"/>
        <v>0.72368157418071133</v>
      </c>
      <c r="P90">
        <f t="shared" si="13"/>
        <v>0.74254429877360306</v>
      </c>
      <c r="Q90">
        <f t="shared" si="14"/>
        <v>0.78582684966658378</v>
      </c>
      <c r="U90">
        <f t="shared" si="15"/>
        <v>0.17623274999999999</v>
      </c>
      <c r="V90">
        <f t="shared" si="16"/>
        <v>0</v>
      </c>
      <c r="W90">
        <f t="shared" si="17"/>
        <v>0.24152639681818261</v>
      </c>
      <c r="X90">
        <f t="shared" si="18"/>
        <v>0.31023224999999999</v>
      </c>
      <c r="Y90">
        <f t="shared" si="19"/>
        <v>0</v>
      </c>
      <c r="Z90">
        <f t="shared" si="20"/>
        <v>0</v>
      </c>
      <c r="AA90">
        <f t="shared" si="21"/>
        <v>0</v>
      </c>
      <c r="AB90">
        <f t="shared" si="22"/>
        <v>0.464559</v>
      </c>
      <c r="AC90">
        <f t="shared" si="23"/>
        <v>0</v>
      </c>
      <c r="AD90">
        <f t="shared" si="24"/>
        <v>8.161183651517101E-2</v>
      </c>
    </row>
    <row r="91" spans="1:30" x14ac:dyDescent="0.25">
      <c r="A91" t="s">
        <v>106</v>
      </c>
      <c r="B91">
        <v>0.18845006750937168</v>
      </c>
      <c r="C91" s="3">
        <v>0.13749999997108406</v>
      </c>
      <c r="D91" s="3">
        <v>0.25</v>
      </c>
      <c r="E91" s="3">
        <v>7.600384096735846E-2</v>
      </c>
      <c r="F91" s="3">
        <v>0</v>
      </c>
      <c r="G91" s="3">
        <v>0.11248503447625534</v>
      </c>
      <c r="H91" s="3">
        <v>0</v>
      </c>
      <c r="I91" s="3">
        <v>0</v>
      </c>
      <c r="J91" s="3">
        <v>0.25</v>
      </c>
      <c r="K91" s="3">
        <v>6.151112455638625E-2</v>
      </c>
      <c r="L91" s="3">
        <v>0</v>
      </c>
      <c r="M91" s="3">
        <v>0.25</v>
      </c>
      <c r="O91">
        <f t="shared" si="12"/>
        <v>0.72963624682302719</v>
      </c>
      <c r="P91">
        <f t="shared" si="13"/>
        <v>0.76227824314137638</v>
      </c>
      <c r="Q91">
        <f t="shared" si="14"/>
        <v>0.79439773515331524</v>
      </c>
      <c r="U91">
        <f t="shared" si="15"/>
        <v>0.17623274999999999</v>
      </c>
      <c r="V91">
        <f t="shared" si="16"/>
        <v>0</v>
      </c>
      <c r="W91">
        <f t="shared" si="17"/>
        <v>0.28036530581573915</v>
      </c>
      <c r="X91">
        <f t="shared" si="18"/>
        <v>0.31023224999999999</v>
      </c>
      <c r="Y91">
        <f t="shared" si="19"/>
        <v>0</v>
      </c>
      <c r="Z91">
        <f t="shared" si="20"/>
        <v>0</v>
      </c>
      <c r="AA91">
        <f t="shared" si="21"/>
        <v>0</v>
      </c>
      <c r="AB91">
        <f t="shared" si="22"/>
        <v>0.464559</v>
      </c>
      <c r="AC91">
        <f t="shared" si="23"/>
        <v>0</v>
      </c>
      <c r="AD91">
        <f t="shared" si="24"/>
        <v>7.0832835093407071E-2</v>
      </c>
    </row>
    <row r="92" spans="1:30" x14ac:dyDescent="0.25">
      <c r="A92" t="s">
        <v>107</v>
      </c>
      <c r="B92">
        <v>0.19050909888295509</v>
      </c>
      <c r="C92" s="3">
        <v>0.13999999997108406</v>
      </c>
      <c r="D92" s="3">
        <v>0.25</v>
      </c>
      <c r="E92" s="3">
        <v>6.2350642275054095E-2</v>
      </c>
      <c r="F92" s="3">
        <v>0</v>
      </c>
      <c r="G92" s="3">
        <v>0.11954684936140536</v>
      </c>
      <c r="H92" s="3">
        <v>0</v>
      </c>
      <c r="I92" s="3">
        <v>0</v>
      </c>
      <c r="J92" s="3">
        <v>0.25</v>
      </c>
      <c r="K92" s="3">
        <v>6.8102508363540579E-2</v>
      </c>
      <c r="L92" s="3">
        <v>0</v>
      </c>
      <c r="M92" s="3">
        <v>0.25</v>
      </c>
      <c r="O92">
        <f t="shared" si="12"/>
        <v>0.73487303646896784</v>
      </c>
      <c r="P92">
        <f t="shared" si="13"/>
        <v>0.78201218802870698</v>
      </c>
      <c r="Q92">
        <f t="shared" si="14"/>
        <v>0.80217708304142932</v>
      </c>
      <c r="U92">
        <f t="shared" si="15"/>
        <v>0.17623274999999999</v>
      </c>
      <c r="V92">
        <f t="shared" si="16"/>
        <v>0</v>
      </c>
      <c r="W92">
        <f t="shared" si="17"/>
        <v>0.31921975659427104</v>
      </c>
      <c r="X92">
        <f t="shared" si="18"/>
        <v>0.31023224999999999</v>
      </c>
      <c r="Y92">
        <f t="shared" si="19"/>
        <v>0</v>
      </c>
      <c r="Z92">
        <f t="shared" si="20"/>
        <v>0</v>
      </c>
      <c r="AA92">
        <f t="shared" si="21"/>
        <v>0</v>
      </c>
      <c r="AB92">
        <f t="shared" si="22"/>
        <v>0.464559</v>
      </c>
      <c r="AC92">
        <f t="shared" si="23"/>
        <v>0</v>
      </c>
      <c r="AD92">
        <f t="shared" si="24"/>
        <v>6.0049520345559743E-2</v>
      </c>
    </row>
    <row r="93" spans="1:30" x14ac:dyDescent="0.25">
      <c r="A93" t="s">
        <v>108</v>
      </c>
      <c r="B93">
        <v>0.19271825699796433</v>
      </c>
      <c r="C93" s="3">
        <v>0.14249999997108403</v>
      </c>
      <c r="D93" s="3">
        <v>0.25</v>
      </c>
      <c r="E93" s="3">
        <v>4.8697443938096642E-2</v>
      </c>
      <c r="F93" s="3">
        <v>0</v>
      </c>
      <c r="G93" s="3">
        <v>0.12660866491414785</v>
      </c>
      <c r="H93" s="3">
        <v>0</v>
      </c>
      <c r="I93" s="3">
        <v>0</v>
      </c>
      <c r="J93" s="3">
        <v>0.25</v>
      </c>
      <c r="K93" s="3">
        <v>7.4693891147755542E-2</v>
      </c>
      <c r="L93" s="3">
        <v>0</v>
      </c>
      <c r="M93" s="3">
        <v>0.25</v>
      </c>
      <c r="O93">
        <f t="shared" si="12"/>
        <v>0.73942138223359533</v>
      </c>
      <c r="P93">
        <f t="shared" si="13"/>
        <v>0.80174613187686161</v>
      </c>
      <c r="Q93">
        <f t="shared" si="14"/>
        <v>0.80918831953103598</v>
      </c>
      <c r="U93">
        <f t="shared" si="15"/>
        <v>0.17623274999999999</v>
      </c>
      <c r="V93">
        <f t="shared" si="16"/>
        <v>0</v>
      </c>
      <c r="W93">
        <f t="shared" si="17"/>
        <v>0.3580742073728021</v>
      </c>
      <c r="X93">
        <f t="shared" si="18"/>
        <v>0.31023224999999999</v>
      </c>
      <c r="Y93">
        <f t="shared" si="19"/>
        <v>0</v>
      </c>
      <c r="Z93">
        <f t="shared" si="20"/>
        <v>0</v>
      </c>
      <c r="AA93">
        <f t="shared" si="21"/>
        <v>0</v>
      </c>
      <c r="AB93">
        <f t="shared" si="22"/>
        <v>0.464559</v>
      </c>
      <c r="AC93">
        <f t="shared" si="23"/>
        <v>0</v>
      </c>
      <c r="AD93">
        <f t="shared" si="24"/>
        <v>4.9266205597712651E-2</v>
      </c>
    </row>
    <row r="94" spans="1:30" x14ac:dyDescent="0.25">
      <c r="A94" t="s">
        <v>109</v>
      </c>
      <c r="B94">
        <v>0.19507244145111924</v>
      </c>
      <c r="C94" s="3">
        <v>0.14499999997108404</v>
      </c>
      <c r="D94" s="3">
        <v>0.25</v>
      </c>
      <c r="E94" s="3">
        <v>3.5044245423463648E-2</v>
      </c>
      <c r="F94" s="3">
        <v>0</v>
      </c>
      <c r="G94" s="3">
        <v>0.13367048013309038</v>
      </c>
      <c r="H94" s="3">
        <v>0</v>
      </c>
      <c r="I94" s="3">
        <v>0</v>
      </c>
      <c r="J94" s="3">
        <v>0.25</v>
      </c>
      <c r="K94" s="3">
        <v>8.1285274443446007E-2</v>
      </c>
      <c r="L94" s="3">
        <v>0</v>
      </c>
      <c r="M94" s="3">
        <v>0.25</v>
      </c>
      <c r="O94">
        <f t="shared" si="12"/>
        <v>0.74331360643485755</v>
      </c>
      <c r="P94">
        <f t="shared" si="13"/>
        <v>0.82148007624461028</v>
      </c>
      <c r="Q94">
        <f t="shared" si="14"/>
        <v>0.81545910418430623</v>
      </c>
      <c r="U94">
        <f>$D$6*D123</f>
        <v>0.17623274999999999</v>
      </c>
      <c r="V94">
        <f>$E$6*E123</f>
        <v>0</v>
      </c>
      <c r="W94">
        <f>$F$6*F123</f>
        <v>0.39692865815133382</v>
      </c>
      <c r="X94">
        <f>$G$6*G123</f>
        <v>0.31023224999999999</v>
      </c>
      <c r="Y94">
        <f>$H$6*H123</f>
        <v>0</v>
      </c>
      <c r="Z94">
        <f>$I$6*I123</f>
        <v>0</v>
      </c>
      <c r="AA94">
        <f>$J$6*J123</f>
        <v>0</v>
      </c>
      <c r="AB94">
        <f>$K$6*K123</f>
        <v>0.464559</v>
      </c>
      <c r="AC94">
        <f>$L$6*L123</f>
        <v>0</v>
      </c>
      <c r="AD94">
        <f>$M$6*M123</f>
        <v>3.8482890849865364E-2</v>
      </c>
    </row>
    <row r="95" spans="1:30" x14ac:dyDescent="0.25">
      <c r="A95" t="s">
        <v>110</v>
      </c>
      <c r="B95">
        <v>0.19756646794761584</v>
      </c>
      <c r="C95" s="3">
        <v>0.14749999997108404</v>
      </c>
      <c r="D95" s="3">
        <v>0.25</v>
      </c>
      <c r="E95" s="3">
        <v>2.1391046731158461E-2</v>
      </c>
      <c r="F95" s="3">
        <v>0</v>
      </c>
      <c r="G95" s="3">
        <v>0.14073229501823886</v>
      </c>
      <c r="H95" s="3">
        <v>0</v>
      </c>
      <c r="I95" s="3">
        <v>0</v>
      </c>
      <c r="J95" s="3">
        <v>0.25</v>
      </c>
      <c r="K95" s="3">
        <v>8.7876658250602716E-2</v>
      </c>
      <c r="L95" s="3">
        <v>0</v>
      </c>
      <c r="M95" s="3">
        <v>0.25</v>
      </c>
      <c r="O95">
        <f t="shared" si="12"/>
        <v>0.74658418254555836</v>
      </c>
      <c r="P95">
        <f t="shared" si="13"/>
        <v>0.84121402113194321</v>
      </c>
      <c r="Q95">
        <f t="shared" si="14"/>
        <v>0.82102052785085178</v>
      </c>
      <c r="U95">
        <f t="shared" ref="U95:U96" si="25">$D$6*D124</f>
        <v>0.17623274999999999</v>
      </c>
      <c r="V95">
        <f t="shared" ref="V95:V96" si="26">$E$6*E124</f>
        <v>0</v>
      </c>
      <c r="W95">
        <f t="shared" ref="W95:W96" si="27">$F$6*F124</f>
        <v>0.43578310892986571</v>
      </c>
      <c r="X95">
        <f t="shared" ref="X95:X96" si="28">$G$6*G124</f>
        <v>0.31023224999999999</v>
      </c>
      <c r="Y95">
        <f t="shared" ref="Y95:Y96" si="29">$H$6*H124</f>
        <v>0</v>
      </c>
      <c r="Z95">
        <f t="shared" ref="Z95:Z96" si="30">$I$6*I124</f>
        <v>0</v>
      </c>
      <c r="AA95">
        <f t="shared" ref="AA95:AA96" si="31">$J$6*J124</f>
        <v>0</v>
      </c>
      <c r="AB95">
        <f t="shared" ref="AB95:AB96" si="32">$K$6*K124</f>
        <v>0.464559</v>
      </c>
      <c r="AC95">
        <f t="shared" ref="AC95:AC96" si="33">$L$6*L124</f>
        <v>0</v>
      </c>
      <c r="AD95">
        <f t="shared" ref="AD95:AD96" si="34">$M$6*M124</f>
        <v>2.7699576102018033E-2</v>
      </c>
    </row>
    <row r="96" spans="1:30" x14ac:dyDescent="0.25">
      <c r="A96" t="s">
        <v>111</v>
      </c>
      <c r="B96">
        <v>0.20019511010791785</v>
      </c>
      <c r="C96" s="3">
        <v>0.14999999997108404</v>
      </c>
      <c r="D96" s="3">
        <v>0.25</v>
      </c>
      <c r="E96" s="3">
        <v>7.7378483942014548E-3</v>
      </c>
      <c r="F96" s="3">
        <v>0</v>
      </c>
      <c r="G96" s="3">
        <v>0.14779411057098263</v>
      </c>
      <c r="H96" s="3">
        <v>0</v>
      </c>
      <c r="I96" s="3">
        <v>0</v>
      </c>
      <c r="J96" s="3">
        <v>0.25</v>
      </c>
      <c r="K96" s="3">
        <v>9.4468041034815958E-2</v>
      </c>
      <c r="L96" s="3">
        <v>0</v>
      </c>
      <c r="M96" s="3">
        <v>0.25</v>
      </c>
      <c r="O96">
        <f t="shared" si="12"/>
        <v>0.7492690500293665</v>
      </c>
      <c r="P96">
        <f t="shared" si="13"/>
        <v>0.86094796498009629</v>
      </c>
      <c r="Q96">
        <f t="shared" si="14"/>
        <v>0.82590633547498882</v>
      </c>
      <c r="U96">
        <f t="shared" si="25"/>
        <v>0.17623274999999999</v>
      </c>
      <c r="V96">
        <f t="shared" si="26"/>
        <v>0</v>
      </c>
      <c r="W96">
        <f t="shared" si="27"/>
        <v>0.47463755970839755</v>
      </c>
      <c r="X96">
        <f t="shared" si="28"/>
        <v>0.31023224999999999</v>
      </c>
      <c r="Y96">
        <f t="shared" si="29"/>
        <v>0</v>
      </c>
      <c r="Z96">
        <f t="shared" si="30"/>
        <v>0</v>
      </c>
      <c r="AA96">
        <f t="shared" si="31"/>
        <v>0</v>
      </c>
      <c r="AB96">
        <f t="shared" si="32"/>
        <v>0.464559</v>
      </c>
      <c r="AC96">
        <f t="shared" si="33"/>
        <v>0</v>
      </c>
      <c r="AD96">
        <f t="shared" si="34"/>
        <v>1.6916261354170705E-2</v>
      </c>
    </row>
    <row r="97" spans="1:30" x14ac:dyDescent="0.25">
      <c r="A97" t="s">
        <v>112</v>
      </c>
      <c r="B97">
        <v>0.20307244158550944</v>
      </c>
      <c r="C97" s="3">
        <v>0.15249999995518587</v>
      </c>
      <c r="D97" s="3">
        <v>0.25</v>
      </c>
      <c r="E97" s="3">
        <v>0</v>
      </c>
      <c r="F97" s="3">
        <v>4.2748937699045407E-4</v>
      </c>
      <c r="G97" s="3">
        <v>0.15793014308337919</v>
      </c>
      <c r="H97" s="3">
        <v>0</v>
      </c>
      <c r="I97" s="3">
        <v>0</v>
      </c>
      <c r="J97" s="3">
        <v>0.25</v>
      </c>
      <c r="K97" s="3">
        <v>9.7186845557057353E-2</v>
      </c>
      <c r="L97" s="3">
        <v>0</v>
      </c>
      <c r="M97" s="3">
        <v>0.24445552198257278</v>
      </c>
      <c r="O97">
        <f t="shared" si="12"/>
        <v>0.75096354170229151</v>
      </c>
      <c r="P97">
        <f t="shared" si="13"/>
        <v>0.87547341207007079</v>
      </c>
      <c r="Q97">
        <f t="shared" si="14"/>
        <v>0.82917718201065227</v>
      </c>
      <c r="U97">
        <f>$D$6*D126</f>
        <v>0.17623274999999999</v>
      </c>
      <c r="V97">
        <f>$E$6*E126</f>
        <v>0</v>
      </c>
      <c r="W97">
        <f>$F$6*F126</f>
        <v>0.51349201048692927</v>
      </c>
      <c r="X97">
        <f>$G$6*G126</f>
        <v>0.31023224999999999</v>
      </c>
      <c r="Y97">
        <f>$H$6*H126</f>
        <v>0</v>
      </c>
      <c r="Z97">
        <f>$I$6*I126</f>
        <v>0</v>
      </c>
      <c r="AA97">
        <f>$J$6*J126</f>
        <v>0</v>
      </c>
      <c r="AB97">
        <f>$K$6*K126</f>
        <v>0.464559</v>
      </c>
      <c r="AC97">
        <f>$L$6*L126</f>
        <v>0</v>
      </c>
      <c r="AD97">
        <f>$M$6*M126</f>
        <v>6.1329466063234214E-3</v>
      </c>
    </row>
    <row r="98" spans="1:30" x14ac:dyDescent="0.25">
      <c r="A98" t="s">
        <v>113</v>
      </c>
      <c r="B98">
        <v>0.20629857685941391</v>
      </c>
      <c r="C98" s="3">
        <v>0.15499999993916561</v>
      </c>
      <c r="D98" s="3">
        <v>0.25</v>
      </c>
      <c r="E98" s="3">
        <v>0</v>
      </c>
      <c r="F98" s="3">
        <v>1.4012052082748811E-3</v>
      </c>
      <c r="G98" s="3">
        <v>0.16636080050722254</v>
      </c>
      <c r="H98" s="3">
        <v>0</v>
      </c>
      <c r="I98" s="3">
        <v>0</v>
      </c>
      <c r="J98" s="3">
        <v>0.24795508410583592</v>
      </c>
      <c r="K98" s="3">
        <v>0.10417039558584998</v>
      </c>
      <c r="L98" s="3">
        <v>0</v>
      </c>
      <c r="M98" s="3">
        <v>0.23011251459281656</v>
      </c>
      <c r="O98">
        <f t="shared" si="12"/>
        <v>0.75133819291828319</v>
      </c>
      <c r="P98">
        <f t="shared" si="13"/>
        <v>0.89102753772453402</v>
      </c>
      <c r="Q98">
        <f t="shared" si="14"/>
        <v>0.83095230389374242</v>
      </c>
      <c r="U98">
        <f t="shared" ref="U98" si="35">$D$6*D127</f>
        <v>0.17623274999999999</v>
      </c>
      <c r="V98">
        <f t="shared" ref="V98" si="36">$E$6*E127</f>
        <v>0</v>
      </c>
      <c r="W98">
        <f t="shared" ref="W98" si="37">$F$6*F127</f>
        <v>0.53559024999999993</v>
      </c>
      <c r="X98">
        <f t="shared" ref="X98" si="38">$G$6*G127</f>
        <v>0.31023224999999999</v>
      </c>
      <c r="Y98">
        <f t="shared" ref="Y98" si="39">$H$6*H127</f>
        <v>0</v>
      </c>
      <c r="Z98">
        <f t="shared" ref="Z98" si="40">$I$6*I127</f>
        <v>0</v>
      </c>
      <c r="AA98">
        <f t="shared" ref="AA98" si="41">$J$6*J127</f>
        <v>0</v>
      </c>
      <c r="AB98">
        <f t="shared" ref="AB98" si="42">$K$6*K127</f>
        <v>0.464559</v>
      </c>
      <c r="AC98">
        <f t="shared" ref="AC98" si="43">$L$6*L127</f>
        <v>0</v>
      </c>
      <c r="AD98">
        <f t="shared" ref="AD98" si="44">$M$6*M127</f>
        <v>0</v>
      </c>
    </row>
    <row r="99" spans="1:30" x14ac:dyDescent="0.25">
      <c r="A99" t="s">
        <v>114</v>
      </c>
      <c r="B99">
        <v>0.20966292283882892</v>
      </c>
      <c r="C99" s="3">
        <v>0.15750099990145444</v>
      </c>
      <c r="D99" s="3">
        <v>0.25</v>
      </c>
      <c r="E99" s="3">
        <v>0</v>
      </c>
      <c r="F99" s="3">
        <v>2.2766202928715907E-3</v>
      </c>
      <c r="G99" s="3">
        <v>0.17422831062937388</v>
      </c>
      <c r="H99" s="3">
        <v>0</v>
      </c>
      <c r="I99" s="3">
        <v>0</v>
      </c>
      <c r="J99" s="3">
        <v>0.2385264658319593</v>
      </c>
      <c r="K99" s="3">
        <v>0.11064197791762358</v>
      </c>
      <c r="L99" s="3">
        <v>0</v>
      </c>
      <c r="M99" s="3">
        <v>0.22432662532817157</v>
      </c>
      <c r="O99">
        <f t="shared" si="12"/>
        <v>0.75121055153145921</v>
      </c>
      <c r="P99">
        <f t="shared" si="13"/>
        <v>0.90459869541712234</v>
      </c>
      <c r="Q99">
        <f t="shared" si="14"/>
        <v>0.83195159243771399</v>
      </c>
    </row>
    <row r="100" spans="1:30" x14ac:dyDescent="0.25">
      <c r="A100" t="s">
        <v>115</v>
      </c>
      <c r="B100">
        <v>0.21314175441936001</v>
      </c>
      <c r="C100" s="3">
        <v>0.15999999989294744</v>
      </c>
      <c r="D100" s="3">
        <v>0.25</v>
      </c>
      <c r="E100" s="3">
        <v>0</v>
      </c>
      <c r="F100" s="3">
        <v>3.1397719732463246E-3</v>
      </c>
      <c r="G100" s="3">
        <v>0.18207005385902819</v>
      </c>
      <c r="H100" s="3">
        <v>0</v>
      </c>
      <c r="I100" s="3">
        <v>0</v>
      </c>
      <c r="J100" s="3">
        <v>0.22750083101102025</v>
      </c>
      <c r="K100" s="3">
        <v>0.11680733365279146</v>
      </c>
      <c r="L100" s="3">
        <v>0</v>
      </c>
      <c r="M100" s="3">
        <v>0.22048200950391386</v>
      </c>
      <c r="O100">
        <f t="shared" si="12"/>
        <v>0.75067412449906334</v>
      </c>
      <c r="P100">
        <f t="shared" si="13"/>
        <v>0.91756992062829612</v>
      </c>
      <c r="Q100">
        <f t="shared" si="14"/>
        <v>0.83240204352628255</v>
      </c>
    </row>
    <row r="101" spans="1:30" x14ac:dyDescent="0.25">
      <c r="A101" t="s">
        <v>116</v>
      </c>
      <c r="B101">
        <v>0.21673405014876262</v>
      </c>
      <c r="C101" s="3">
        <v>0.16249999990170849</v>
      </c>
      <c r="D101" s="3">
        <v>0.25</v>
      </c>
      <c r="E101" s="3">
        <v>0</v>
      </c>
      <c r="F101" s="3">
        <v>4.0194150397289356E-3</v>
      </c>
      <c r="G101" s="3">
        <v>0.18993678407090303</v>
      </c>
      <c r="H101" s="3">
        <v>0</v>
      </c>
      <c r="I101" s="3">
        <v>0</v>
      </c>
      <c r="J101" s="3">
        <v>0.21811601361351796</v>
      </c>
      <c r="K101" s="3">
        <v>0.12327518879451757</v>
      </c>
      <c r="L101" s="3">
        <v>0</v>
      </c>
      <c r="M101" s="3">
        <v>0.21465259848133258</v>
      </c>
      <c r="O101">
        <f t="shared" si="12"/>
        <v>0.74976682155005736</v>
      </c>
      <c r="P101">
        <f t="shared" si="13"/>
        <v>0.93114727187684787</v>
      </c>
      <c r="Q101">
        <f t="shared" si="14"/>
        <v>0.83244866377230831</v>
      </c>
    </row>
    <row r="102" spans="1:30" x14ac:dyDescent="0.25">
      <c r="A102" t="s">
        <v>117</v>
      </c>
      <c r="B102">
        <v>0.22043392790789648</v>
      </c>
      <c r="C102" s="3">
        <v>0.16500099989265243</v>
      </c>
      <c r="D102" s="3">
        <v>0.25</v>
      </c>
      <c r="E102" s="3">
        <v>0</v>
      </c>
      <c r="F102" s="3">
        <v>4.8786885274313243E-3</v>
      </c>
      <c r="G102" s="3">
        <v>0.19778244814372101</v>
      </c>
      <c r="H102" s="3">
        <v>0</v>
      </c>
      <c r="I102" s="3">
        <v>0</v>
      </c>
      <c r="J102" s="3">
        <v>0.20704250730514109</v>
      </c>
      <c r="K102" s="3">
        <v>0.12944680285957982</v>
      </c>
      <c r="L102" s="3">
        <v>0</v>
      </c>
      <c r="M102" s="3">
        <v>0.21084955316412687</v>
      </c>
      <c r="O102">
        <f t="shared" ref="O102:O127" si="45">C102/B102</f>
        <v>0.74852814836014947</v>
      </c>
      <c r="P102">
        <f t="shared" ref="P102:P127" si="46">SUM(U73:AD73)</f>
        <v>0.94411762161733537</v>
      </c>
      <c r="Q102">
        <f t="shared" ref="Q102:Q127" si="47">O102*SQRT(1+(P102/3)*O102)</f>
        <v>0.83203414099859785</v>
      </c>
    </row>
    <row r="103" spans="1:30" x14ac:dyDescent="0.25">
      <c r="A103" t="s">
        <v>118</v>
      </c>
      <c r="B103">
        <v>0.22423370213873928</v>
      </c>
      <c r="C103" s="3">
        <v>0.16750099990117601</v>
      </c>
      <c r="D103" s="3">
        <v>0.25</v>
      </c>
      <c r="E103" s="3">
        <v>0</v>
      </c>
      <c r="F103" s="3">
        <v>5.7254675592304568E-3</v>
      </c>
      <c r="G103" s="3">
        <v>0.20568627472491155</v>
      </c>
      <c r="H103" s="3">
        <v>0</v>
      </c>
      <c r="I103" s="3">
        <v>0</v>
      </c>
      <c r="J103" s="3">
        <v>0.19761594004375113</v>
      </c>
      <c r="K103" s="3">
        <v>0.13588409869227042</v>
      </c>
      <c r="L103" s="3">
        <v>0</v>
      </c>
      <c r="M103" s="3">
        <v>0.20508821897983659</v>
      </c>
      <c r="O103">
        <f t="shared" si="45"/>
        <v>0.74699297341814719</v>
      </c>
      <c r="P103">
        <f t="shared" si="46"/>
        <v>0.95762483125440512</v>
      </c>
      <c r="Q103">
        <f t="shared" si="47"/>
        <v>0.83129489530822476</v>
      </c>
    </row>
    <row r="104" spans="1:30" x14ac:dyDescent="0.25">
      <c r="A104" t="s">
        <v>130</v>
      </c>
      <c r="B104">
        <v>0.22812804784744162</v>
      </c>
      <c r="C104" s="3">
        <v>0.16999999990029896</v>
      </c>
      <c r="D104" s="3">
        <v>0.25</v>
      </c>
      <c r="E104" s="3">
        <v>0</v>
      </c>
      <c r="F104" s="3">
        <v>6.6281673366707814E-3</v>
      </c>
      <c r="G104" s="3">
        <v>0.21338618375443347</v>
      </c>
      <c r="H104" s="3">
        <v>0</v>
      </c>
      <c r="I104" s="3">
        <v>0</v>
      </c>
      <c r="J104" s="3">
        <v>0.18781531363697146</v>
      </c>
      <c r="K104" s="3">
        <v>0.14250731274072478</v>
      </c>
      <c r="L104" s="3">
        <v>0</v>
      </c>
      <c r="M104" s="3">
        <v>0.19966302253119936</v>
      </c>
      <c r="O104">
        <f t="shared" si="45"/>
        <v>0.74519552288451962</v>
      </c>
      <c r="P104">
        <f t="shared" si="46"/>
        <v>0.97128019437371138</v>
      </c>
      <c r="Q104">
        <f t="shared" si="47"/>
        <v>0.83023762937259449</v>
      </c>
    </row>
    <row r="105" spans="1:30" x14ac:dyDescent="0.25">
      <c r="A105" t="s">
        <v>131</v>
      </c>
      <c r="B105">
        <v>0.23211617533213721</v>
      </c>
      <c r="C105" s="3">
        <v>0.17250099989013445</v>
      </c>
      <c r="D105" s="3">
        <v>0.25</v>
      </c>
      <c r="E105" s="3">
        <v>0</v>
      </c>
      <c r="F105" s="3">
        <v>7.4865392348459963E-3</v>
      </c>
      <c r="G105" s="3">
        <v>0.2213463291013574</v>
      </c>
      <c r="H105" s="3">
        <v>0</v>
      </c>
      <c r="I105" s="3">
        <v>0</v>
      </c>
      <c r="J105" s="3">
        <v>0.17636110874098229</v>
      </c>
      <c r="K105" s="3">
        <v>0.14840220416502387</v>
      </c>
      <c r="L105" s="3">
        <v>0</v>
      </c>
      <c r="M105" s="3">
        <v>0.19640381875779028</v>
      </c>
      <c r="O105">
        <f t="shared" si="45"/>
        <v>0.74316664766383111</v>
      </c>
      <c r="P105">
        <f t="shared" si="46"/>
        <v>0.98393118801679724</v>
      </c>
      <c r="Q105">
        <f t="shared" si="47"/>
        <v>0.82880296037352141</v>
      </c>
    </row>
    <row r="106" spans="1:30" x14ac:dyDescent="0.25">
      <c r="A106" t="s">
        <v>132</v>
      </c>
      <c r="B106">
        <v>0.23618809354944265</v>
      </c>
      <c r="C106" s="3">
        <v>0.174999999900635</v>
      </c>
      <c r="D106" s="3">
        <v>0.25</v>
      </c>
      <c r="E106" s="3">
        <v>0</v>
      </c>
      <c r="F106" s="3">
        <v>8.3571452428598172E-3</v>
      </c>
      <c r="G106" s="3">
        <v>0.22922230255603929</v>
      </c>
      <c r="H106" s="3">
        <v>0</v>
      </c>
      <c r="I106" s="3">
        <v>0</v>
      </c>
      <c r="J106" s="3">
        <v>0.16679018601334963</v>
      </c>
      <c r="K106" s="3">
        <v>0.15481610200730522</v>
      </c>
      <c r="L106" s="3">
        <v>0</v>
      </c>
      <c r="M106" s="3">
        <v>0.19081426418044611</v>
      </c>
      <c r="O106">
        <f t="shared" si="45"/>
        <v>0.74093489333322904</v>
      </c>
      <c r="P106">
        <f t="shared" si="46"/>
        <v>0.99741167761418836</v>
      </c>
      <c r="Q106">
        <f t="shared" si="47"/>
        <v>0.82717642248934442</v>
      </c>
    </row>
    <row r="107" spans="1:30" x14ac:dyDescent="0.25">
      <c r="A107" t="s">
        <v>133</v>
      </c>
      <c r="B107">
        <v>0.24034391062782628</v>
      </c>
      <c r="C107" s="3">
        <v>0.17749999990000789</v>
      </c>
      <c r="D107" s="3">
        <v>0.25</v>
      </c>
      <c r="E107" s="3">
        <v>0</v>
      </c>
      <c r="F107" s="3">
        <v>9.2235745019557565E-3</v>
      </c>
      <c r="G107" s="3">
        <v>0.23710212890536916</v>
      </c>
      <c r="H107" s="3">
        <v>0</v>
      </c>
      <c r="I107" s="3">
        <v>0</v>
      </c>
      <c r="J107" s="3">
        <v>0.15711063403887154</v>
      </c>
      <c r="K107" s="3">
        <v>0.16121432837074906</v>
      </c>
      <c r="L107" s="3">
        <v>0</v>
      </c>
      <c r="M107" s="3">
        <v>0.18534933418305458</v>
      </c>
      <c r="O107">
        <f t="shared" si="45"/>
        <v>0.73852505535231761</v>
      </c>
      <c r="P107">
        <f t="shared" si="46"/>
        <v>1.0108563273992202</v>
      </c>
      <c r="Q107">
        <f t="shared" si="47"/>
        <v>0.82531540453800945</v>
      </c>
    </row>
    <row r="108" spans="1:30" x14ac:dyDescent="0.25">
      <c r="A108" t="s">
        <v>134</v>
      </c>
      <c r="B108">
        <v>0.24457730355086257</v>
      </c>
      <c r="C108" s="3">
        <v>0.17999999989098098</v>
      </c>
      <c r="D108" s="3">
        <v>0.25</v>
      </c>
      <c r="E108" s="3">
        <v>0</v>
      </c>
      <c r="F108" s="3">
        <v>1.0094043994119967E-2</v>
      </c>
      <c r="G108" s="3">
        <v>0.24490706550895833</v>
      </c>
      <c r="H108" s="3">
        <v>0</v>
      </c>
      <c r="I108" s="3">
        <v>0</v>
      </c>
      <c r="J108" s="3">
        <v>0.1456838409928938</v>
      </c>
      <c r="K108" s="3">
        <v>0.1673550891627861</v>
      </c>
      <c r="L108" s="3">
        <v>0</v>
      </c>
      <c r="M108" s="3">
        <v>0.18195996034124168</v>
      </c>
      <c r="O108">
        <f t="shared" si="45"/>
        <v>0.73596362899449486</v>
      </c>
      <c r="P108">
        <f t="shared" si="46"/>
        <v>1.0237394653660876</v>
      </c>
      <c r="Q108">
        <f t="shared" si="47"/>
        <v>0.82320912398007295</v>
      </c>
    </row>
    <row r="109" spans="1:30" x14ac:dyDescent="0.25">
      <c r="A109" t="s">
        <v>135</v>
      </c>
      <c r="B109">
        <v>0.24889865672941111</v>
      </c>
      <c r="C109" s="3">
        <v>0.1824999998999392</v>
      </c>
      <c r="D109" s="3">
        <v>0.25</v>
      </c>
      <c r="E109" s="3">
        <v>0</v>
      </c>
      <c r="F109" s="3">
        <v>1.1501562132361996E-2</v>
      </c>
      <c r="G109" s="3">
        <v>0.25</v>
      </c>
      <c r="H109" s="3">
        <v>0</v>
      </c>
      <c r="I109" s="3">
        <v>0</v>
      </c>
      <c r="J109" s="3">
        <v>0.13331715320461338</v>
      </c>
      <c r="K109" s="3">
        <v>0.17723085878748496</v>
      </c>
      <c r="L109" s="3">
        <v>0</v>
      </c>
      <c r="M109" s="3">
        <v>0.17795042587553975</v>
      </c>
      <c r="O109">
        <f t="shared" si="45"/>
        <v>0.73323015197443642</v>
      </c>
      <c r="P109">
        <f t="shared" si="46"/>
        <v>1.0403163528454711</v>
      </c>
      <c r="Q109">
        <f t="shared" si="47"/>
        <v>0.82117317698682712</v>
      </c>
    </row>
    <row r="110" spans="1:30" x14ac:dyDescent="0.25">
      <c r="A110" t="s">
        <v>136</v>
      </c>
      <c r="B110">
        <v>0.25346165364966772</v>
      </c>
      <c r="C110" s="3">
        <v>0.18499999988023796</v>
      </c>
      <c r="D110" s="3">
        <v>0.25</v>
      </c>
      <c r="E110" s="3">
        <v>0</v>
      </c>
      <c r="F110" s="3">
        <v>1.3901705123780644E-2</v>
      </c>
      <c r="G110" s="3">
        <v>0.25</v>
      </c>
      <c r="H110" s="3">
        <v>0</v>
      </c>
      <c r="I110" s="3">
        <v>0</v>
      </c>
      <c r="J110" s="3">
        <v>0.11700485294241147</v>
      </c>
      <c r="K110" s="3">
        <v>0.19366671816718126</v>
      </c>
      <c r="L110" s="3">
        <v>0</v>
      </c>
      <c r="M110" s="3">
        <v>0.17542672376662671</v>
      </c>
      <c r="O110">
        <f t="shared" si="45"/>
        <v>0.72989344627232333</v>
      </c>
      <c r="P110">
        <f t="shared" si="46"/>
        <v>1.0629893988047772</v>
      </c>
      <c r="Q110">
        <f t="shared" si="47"/>
        <v>0.81885554782079262</v>
      </c>
    </row>
    <row r="111" spans="1:30" x14ac:dyDescent="0.25">
      <c r="A111" t="s">
        <v>137</v>
      </c>
      <c r="B111">
        <v>0.25830035248970407</v>
      </c>
      <c r="C111" s="3">
        <v>0.18750099988021324</v>
      </c>
      <c r="D111" s="3">
        <v>0.25</v>
      </c>
      <c r="E111" s="3">
        <v>0</v>
      </c>
      <c r="F111" s="3">
        <v>1.6302796222427286E-2</v>
      </c>
      <c r="G111" s="3">
        <v>0.25</v>
      </c>
      <c r="H111" s="3">
        <v>0</v>
      </c>
      <c r="I111" s="3">
        <v>0</v>
      </c>
      <c r="J111" s="3">
        <v>0.10068601334472606</v>
      </c>
      <c r="K111" s="3">
        <v>0.21010916411233316</v>
      </c>
      <c r="L111" s="3">
        <v>0</v>
      </c>
      <c r="M111" s="3">
        <v>0.17290202632051357</v>
      </c>
      <c r="O111">
        <f t="shared" si="45"/>
        <v>0.72590299654231827</v>
      </c>
      <c r="P111">
        <f t="shared" si="46"/>
        <v>1.0856715093299136</v>
      </c>
      <c r="Q111">
        <f t="shared" si="47"/>
        <v>0.81569581175993333</v>
      </c>
    </row>
    <row r="112" spans="1:30" x14ac:dyDescent="0.25">
      <c r="A112" t="s">
        <v>138</v>
      </c>
      <c r="B112">
        <v>0.26339371267025313</v>
      </c>
      <c r="C112" s="3">
        <v>0.18999999988028582</v>
      </c>
      <c r="D112" s="3">
        <v>0.25</v>
      </c>
      <c r="E112" s="3">
        <v>0</v>
      </c>
      <c r="F112" s="3">
        <v>1.8701967657833989E-2</v>
      </c>
      <c r="G112" s="3">
        <v>0.25</v>
      </c>
      <c r="H112" s="3">
        <v>0</v>
      </c>
      <c r="I112" s="3">
        <v>0</v>
      </c>
      <c r="J112" s="3">
        <v>8.4380244553290518E-2</v>
      </c>
      <c r="K112" s="3">
        <v>0.22653846535704225</v>
      </c>
      <c r="L112" s="3">
        <v>0</v>
      </c>
      <c r="M112" s="3">
        <v>0.17037932243183329</v>
      </c>
      <c r="O112">
        <f t="shared" si="45"/>
        <v>0.7213535887173963</v>
      </c>
      <c r="P112">
        <f t="shared" si="46"/>
        <v>1.1083354894829009</v>
      </c>
      <c r="Q112">
        <f t="shared" si="47"/>
        <v>0.81180345569480272</v>
      </c>
    </row>
    <row r="113" spans="1:17" x14ac:dyDescent="0.25">
      <c r="A113" t="s">
        <v>139</v>
      </c>
      <c r="B113">
        <v>0.26873298515635863</v>
      </c>
      <c r="C113" s="3">
        <v>0.19249999988023775</v>
      </c>
      <c r="D113" s="3">
        <v>0.25</v>
      </c>
      <c r="E113" s="3">
        <v>0</v>
      </c>
      <c r="F113" s="3">
        <v>2.1102101662752053E-2</v>
      </c>
      <c r="G113" s="3">
        <v>0.25</v>
      </c>
      <c r="H113" s="3">
        <v>0</v>
      </c>
      <c r="I113" s="3">
        <v>0</v>
      </c>
      <c r="J113" s="3">
        <v>6.8067916618217345E-2</v>
      </c>
      <c r="K113" s="3">
        <v>0.24297433031194707</v>
      </c>
      <c r="L113" s="3">
        <v>0</v>
      </c>
      <c r="M113" s="3">
        <v>0.16785565140708358</v>
      </c>
      <c r="O113">
        <f t="shared" si="45"/>
        <v>0.71632442057023349</v>
      </c>
      <c r="P113">
        <f t="shared" si="46"/>
        <v>1.1310085255054569</v>
      </c>
      <c r="Q113">
        <f t="shared" si="47"/>
        <v>0.8072745309095809</v>
      </c>
    </row>
    <row r="114" spans="1:17" x14ac:dyDescent="0.25">
      <c r="A114" t="s">
        <v>140</v>
      </c>
      <c r="B114">
        <v>0.27445814787336947</v>
      </c>
      <c r="C114" s="3">
        <v>0.19500099979983854</v>
      </c>
      <c r="D114" s="3">
        <v>0.25</v>
      </c>
      <c r="E114" s="3">
        <v>0</v>
      </c>
      <c r="F114" s="3">
        <v>2.7666064542133845E-2</v>
      </c>
      <c r="G114" s="3">
        <v>0.25</v>
      </c>
      <c r="H114" s="3">
        <v>0</v>
      </c>
      <c r="I114" s="3">
        <v>0</v>
      </c>
      <c r="J114" s="3">
        <v>3.2755004697023887E-2</v>
      </c>
      <c r="K114" s="3">
        <v>0.25</v>
      </c>
      <c r="L114" s="3">
        <v>0</v>
      </c>
      <c r="M114" s="3">
        <v>0.18957893076084237</v>
      </c>
      <c r="O114">
        <f t="shared" si="45"/>
        <v>0.71049448271365889</v>
      </c>
      <c r="P114">
        <f t="shared" si="46"/>
        <v>1.1461251818230773</v>
      </c>
      <c r="Q114">
        <f t="shared" si="47"/>
        <v>0.80113996206084948</v>
      </c>
    </row>
    <row r="115" spans="1:17" x14ac:dyDescent="0.25">
      <c r="A115" t="s">
        <v>141</v>
      </c>
      <c r="B115">
        <v>0.2812908741872045</v>
      </c>
      <c r="C115" s="3">
        <v>0.19750099985163136</v>
      </c>
      <c r="D115" s="3">
        <v>0.25</v>
      </c>
      <c r="E115" s="3">
        <v>0</v>
      </c>
      <c r="F115" s="3">
        <v>4.0193315411428295E-2</v>
      </c>
      <c r="G115" s="3">
        <v>0.25</v>
      </c>
      <c r="H115" s="3">
        <v>0</v>
      </c>
      <c r="I115" s="3">
        <v>0</v>
      </c>
      <c r="J115" s="3">
        <v>0</v>
      </c>
      <c r="K115" s="3">
        <v>0.25</v>
      </c>
      <c r="L115" s="3">
        <v>0</v>
      </c>
      <c r="M115" s="3">
        <v>0.20980668458857182</v>
      </c>
      <c r="O115">
        <f t="shared" si="45"/>
        <v>0.70212373729618627</v>
      </c>
      <c r="P115">
        <f t="shared" si="46"/>
        <v>1.1618776875446652</v>
      </c>
      <c r="Q115">
        <f t="shared" si="47"/>
        <v>0.79185342687017246</v>
      </c>
    </row>
    <row r="116" spans="1:17" x14ac:dyDescent="0.25">
      <c r="A116" t="s">
        <v>142</v>
      </c>
      <c r="B116">
        <v>0.29006525352981333</v>
      </c>
      <c r="C116" s="3">
        <v>0.20000099999999998</v>
      </c>
      <c r="D116" s="3">
        <v>0.25</v>
      </c>
      <c r="E116" s="3">
        <v>0</v>
      </c>
      <c r="F116" s="3">
        <v>5.8329592670230579E-2</v>
      </c>
      <c r="G116" s="3">
        <v>0.25</v>
      </c>
      <c r="H116" s="3">
        <v>0</v>
      </c>
      <c r="I116" s="3">
        <v>0</v>
      </c>
      <c r="J116" s="3">
        <v>0</v>
      </c>
      <c r="K116" s="3">
        <v>0.25</v>
      </c>
      <c r="L116" s="3">
        <v>0</v>
      </c>
      <c r="M116" s="3">
        <v>0.19167040732976953</v>
      </c>
      <c r="O116">
        <f t="shared" si="45"/>
        <v>0.68950347401552381</v>
      </c>
      <c r="P116">
        <f t="shared" si="46"/>
        <v>1.1899488252413006</v>
      </c>
      <c r="Q116">
        <f t="shared" si="47"/>
        <v>0.77809826506507518</v>
      </c>
    </row>
    <row r="117" spans="1:17" x14ac:dyDescent="0.25">
      <c r="A117" t="s">
        <v>143</v>
      </c>
      <c r="B117">
        <v>0.30084864549634072</v>
      </c>
      <c r="C117" s="3">
        <v>0.2024999999999573</v>
      </c>
      <c r="D117" s="3">
        <v>0.25</v>
      </c>
      <c r="E117" s="3">
        <v>0</v>
      </c>
      <c r="F117" s="3">
        <v>7.645861434190819E-2</v>
      </c>
      <c r="G117" s="3">
        <v>0.25</v>
      </c>
      <c r="H117" s="3">
        <v>0</v>
      </c>
      <c r="I117" s="3">
        <v>0</v>
      </c>
      <c r="J117" s="3">
        <v>0</v>
      </c>
      <c r="K117" s="3">
        <v>0.25</v>
      </c>
      <c r="L117" s="3">
        <v>0</v>
      </c>
      <c r="M117" s="3">
        <v>0.17354138565809171</v>
      </c>
      <c r="O117">
        <f t="shared" si="45"/>
        <v>0.67309593389018718</v>
      </c>
      <c r="P117">
        <f t="shared" si="46"/>
        <v>1.2180087328170934</v>
      </c>
      <c r="Q117">
        <f t="shared" si="47"/>
        <v>0.75951916972049105</v>
      </c>
    </row>
    <row r="118" spans="1:17" x14ac:dyDescent="0.25">
      <c r="A118" t="s">
        <v>144</v>
      </c>
      <c r="B118">
        <v>0.31344189958933988</v>
      </c>
      <c r="C118" s="3">
        <v>0.2049999999999573</v>
      </c>
      <c r="D118" s="3">
        <v>0.25</v>
      </c>
      <c r="E118" s="3">
        <v>0</v>
      </c>
      <c r="F118" s="3">
        <v>9.4594890524368258E-2</v>
      </c>
      <c r="G118" s="3">
        <v>0.25</v>
      </c>
      <c r="H118" s="3">
        <v>0</v>
      </c>
      <c r="I118" s="3">
        <v>0</v>
      </c>
      <c r="J118" s="3">
        <v>0</v>
      </c>
      <c r="K118" s="3">
        <v>0.25</v>
      </c>
      <c r="L118" s="3">
        <v>0</v>
      </c>
      <c r="M118" s="3">
        <v>0.15540510947563177</v>
      </c>
      <c r="O118">
        <f t="shared" si="45"/>
        <v>0.65402870601709862</v>
      </c>
      <c r="P118">
        <f t="shared" si="46"/>
        <v>1.2460798688477777</v>
      </c>
      <c r="Q118">
        <f t="shared" si="47"/>
        <v>0.73753368543350717</v>
      </c>
    </row>
    <row r="119" spans="1:17" x14ac:dyDescent="0.25">
      <c r="A119" t="s">
        <v>145</v>
      </c>
      <c r="B119">
        <v>0.32763888042905093</v>
      </c>
      <c r="C119" s="3">
        <v>0.20750099999999996</v>
      </c>
      <c r="D119" s="3">
        <v>0.25</v>
      </c>
      <c r="E119" s="3">
        <v>0</v>
      </c>
      <c r="F119" s="3">
        <v>0.11273842121761113</v>
      </c>
      <c r="G119" s="3">
        <v>0.25</v>
      </c>
      <c r="H119" s="3">
        <v>0</v>
      </c>
      <c r="I119" s="3">
        <v>0</v>
      </c>
      <c r="J119" s="3">
        <v>0</v>
      </c>
      <c r="K119" s="3">
        <v>0.25</v>
      </c>
      <c r="L119" s="3">
        <v>0</v>
      </c>
      <c r="M119" s="3">
        <v>0.1372615787823889</v>
      </c>
      <c r="O119">
        <f t="shared" si="45"/>
        <v>0.63332227154564946</v>
      </c>
      <c r="P119">
        <f t="shared" si="46"/>
        <v>1.2741622333333535</v>
      </c>
      <c r="Q119">
        <f t="shared" si="47"/>
        <v>0.71343271985234047</v>
      </c>
    </row>
    <row r="120" spans="1:17" x14ac:dyDescent="0.25">
      <c r="A120" t="s">
        <v>146</v>
      </c>
      <c r="B120">
        <v>0.34322355378311992</v>
      </c>
      <c r="C120" s="3">
        <v>0.20999999999995728</v>
      </c>
      <c r="D120" s="3">
        <v>0.25</v>
      </c>
      <c r="E120" s="3">
        <v>0</v>
      </c>
      <c r="F120" s="3">
        <v>0.13086744288928856</v>
      </c>
      <c r="G120" s="3">
        <v>0.25</v>
      </c>
      <c r="H120" s="3">
        <v>0</v>
      </c>
      <c r="I120" s="3">
        <v>0</v>
      </c>
      <c r="J120" s="3">
        <v>0</v>
      </c>
      <c r="K120" s="3">
        <v>0.25</v>
      </c>
      <c r="L120" s="3">
        <v>0</v>
      </c>
      <c r="M120" s="3">
        <v>0.11913255711071144</v>
      </c>
      <c r="O120">
        <f t="shared" si="45"/>
        <v>0.61184612094732438</v>
      </c>
      <c r="P120">
        <f t="shared" si="46"/>
        <v>1.3022221409091461</v>
      </c>
      <c r="Q120">
        <f t="shared" si="47"/>
        <v>0.68831642255887082</v>
      </c>
    </row>
    <row r="121" spans="1:17" x14ac:dyDescent="0.25">
      <c r="A121" t="s">
        <v>147</v>
      </c>
      <c r="B121">
        <v>0.36003204635652047</v>
      </c>
      <c r="C121" s="3">
        <v>0.21249999999995728</v>
      </c>
      <c r="D121" s="3">
        <v>0.25</v>
      </c>
      <c r="E121" s="3">
        <v>0</v>
      </c>
      <c r="F121" s="3">
        <v>0.14900371907174889</v>
      </c>
      <c r="G121" s="3">
        <v>0.25</v>
      </c>
      <c r="H121" s="3">
        <v>0</v>
      </c>
      <c r="I121" s="3">
        <v>0</v>
      </c>
      <c r="J121" s="3">
        <v>0</v>
      </c>
      <c r="K121" s="3">
        <v>0.25</v>
      </c>
      <c r="L121" s="3">
        <v>0</v>
      </c>
      <c r="M121" s="3">
        <v>0.10099628092825111</v>
      </c>
      <c r="O121">
        <f t="shared" si="45"/>
        <v>0.59022523730993071</v>
      </c>
      <c r="P121">
        <f t="shared" si="46"/>
        <v>1.3302932769398308</v>
      </c>
      <c r="Q121">
        <f t="shared" si="47"/>
        <v>0.66297934106305134</v>
      </c>
    </row>
    <row r="122" spans="1:17" x14ac:dyDescent="0.25">
      <c r="A122" t="s">
        <v>148</v>
      </c>
      <c r="B122">
        <v>0.37789591707170617</v>
      </c>
      <c r="C122" s="3">
        <v>0.21499999999995725</v>
      </c>
      <c r="D122" s="3">
        <v>0.25</v>
      </c>
      <c r="E122" s="3">
        <v>0</v>
      </c>
      <c r="F122" s="3">
        <v>0.16713999525420883</v>
      </c>
      <c r="G122" s="3">
        <v>0.25</v>
      </c>
      <c r="H122" s="3">
        <v>0</v>
      </c>
      <c r="I122" s="3">
        <v>0</v>
      </c>
      <c r="J122" s="3">
        <v>0</v>
      </c>
      <c r="K122" s="3">
        <v>0.25</v>
      </c>
      <c r="L122" s="3">
        <v>0</v>
      </c>
      <c r="M122" s="3">
        <v>8.286000474579118E-2</v>
      </c>
      <c r="O122">
        <f t="shared" si="45"/>
        <v>0.56893972728252784</v>
      </c>
      <c r="P122">
        <f t="shared" si="46"/>
        <v>1.3583644129705148</v>
      </c>
      <c r="Q122">
        <f t="shared" si="47"/>
        <v>0.63802707138480308</v>
      </c>
    </row>
    <row r="123" spans="1:17" x14ac:dyDescent="0.25">
      <c r="A123" t="s">
        <v>149</v>
      </c>
      <c r="B123">
        <v>0.39667260691774636</v>
      </c>
      <c r="C123" s="3">
        <v>0.21749999999995728</v>
      </c>
      <c r="D123" s="3">
        <v>0.25</v>
      </c>
      <c r="E123" s="3">
        <v>0</v>
      </c>
      <c r="F123" s="3">
        <v>0.18527627143666908</v>
      </c>
      <c r="G123" s="3">
        <v>0.25</v>
      </c>
      <c r="H123" s="3">
        <v>0</v>
      </c>
      <c r="I123" s="3">
        <v>0</v>
      </c>
      <c r="J123" s="3">
        <v>0</v>
      </c>
      <c r="K123" s="3">
        <v>0.25</v>
      </c>
      <c r="L123" s="3">
        <v>0</v>
      </c>
      <c r="M123" s="3">
        <v>6.4723728563330918E-2</v>
      </c>
      <c r="O123">
        <f t="shared" si="45"/>
        <v>0.54831111654013931</v>
      </c>
      <c r="P123">
        <f t="shared" si="46"/>
        <v>1.3864355490011993</v>
      </c>
      <c r="Q123">
        <f t="shared" si="47"/>
        <v>0.61386345866902825</v>
      </c>
    </row>
    <row r="124" spans="1:17" x14ac:dyDescent="0.25">
      <c r="A124" t="s">
        <v>150</v>
      </c>
      <c r="B124">
        <v>0.41623860131183038</v>
      </c>
      <c r="C124" s="3">
        <v>0.21999999999995729</v>
      </c>
      <c r="D124" s="3">
        <v>0.25</v>
      </c>
      <c r="E124" s="3">
        <v>0</v>
      </c>
      <c r="F124" s="3">
        <v>0.20341254761912939</v>
      </c>
      <c r="G124" s="3">
        <v>0.25</v>
      </c>
      <c r="H124" s="3">
        <v>0</v>
      </c>
      <c r="I124" s="3">
        <v>0</v>
      </c>
      <c r="J124" s="3">
        <v>0</v>
      </c>
      <c r="K124" s="3">
        <v>0.25</v>
      </c>
      <c r="L124" s="3">
        <v>0</v>
      </c>
      <c r="M124" s="3">
        <v>4.6587452380870586E-2</v>
      </c>
      <c r="O124">
        <f t="shared" si="45"/>
        <v>0.52854300227465334</v>
      </c>
      <c r="P124">
        <f t="shared" si="46"/>
        <v>1.4145066850318837</v>
      </c>
      <c r="Q124">
        <f t="shared" si="47"/>
        <v>0.59074208960330987</v>
      </c>
    </row>
    <row r="125" spans="1:17" x14ac:dyDescent="0.25">
      <c r="A125" t="s">
        <v>151</v>
      </c>
      <c r="B125">
        <v>0.43648776909415193</v>
      </c>
      <c r="C125" s="3">
        <v>0.22249999999995729</v>
      </c>
      <c r="D125" s="3">
        <v>0.25</v>
      </c>
      <c r="E125" s="3">
        <v>0</v>
      </c>
      <c r="F125" s="3">
        <v>0.22154882380158969</v>
      </c>
      <c r="G125" s="3">
        <v>0.25</v>
      </c>
      <c r="H125" s="3">
        <v>0</v>
      </c>
      <c r="I125" s="3">
        <v>0</v>
      </c>
      <c r="J125" s="3">
        <v>0</v>
      </c>
      <c r="K125" s="3">
        <v>0.25</v>
      </c>
      <c r="L125" s="3">
        <v>0</v>
      </c>
      <c r="M125" s="3">
        <v>2.8451176198410259E-2</v>
      </c>
      <c r="O125">
        <f t="shared" si="45"/>
        <v>0.50975082408772665</v>
      </c>
      <c r="P125">
        <f t="shared" si="46"/>
        <v>1.4425778210625682</v>
      </c>
      <c r="Q125">
        <f t="shared" si="47"/>
        <v>0.56880481488025769</v>
      </c>
    </row>
    <row r="126" spans="1:17" x14ac:dyDescent="0.25">
      <c r="A126" t="s">
        <v>152</v>
      </c>
      <c r="B126">
        <v>0.45732937268363089</v>
      </c>
      <c r="C126" s="3">
        <v>0.22499999999995729</v>
      </c>
      <c r="D126" s="3">
        <v>0.25</v>
      </c>
      <c r="E126" s="3">
        <v>0</v>
      </c>
      <c r="F126" s="3">
        <v>0.23968509998404994</v>
      </c>
      <c r="G126" s="3">
        <v>0.25</v>
      </c>
      <c r="H126" s="3">
        <v>0</v>
      </c>
      <c r="I126" s="3">
        <v>0</v>
      </c>
      <c r="J126" s="3">
        <v>0</v>
      </c>
      <c r="K126" s="3">
        <v>0.25</v>
      </c>
      <c r="L126" s="3">
        <v>0</v>
      </c>
      <c r="M126" s="3">
        <v>1.0314900015950007E-2</v>
      </c>
      <c r="O126">
        <f t="shared" si="45"/>
        <v>0.49198676804782165</v>
      </c>
      <c r="P126">
        <f t="shared" si="46"/>
        <v>1.4706489570932526</v>
      </c>
      <c r="Q126">
        <f t="shared" si="47"/>
        <v>0.5481138762549882</v>
      </c>
    </row>
    <row r="127" spans="1:17" x14ac:dyDescent="0.25">
      <c r="A127" t="s">
        <v>153</v>
      </c>
      <c r="B127">
        <v>0.46941715268625717</v>
      </c>
      <c r="C127" s="3">
        <v>0.22642186024185273</v>
      </c>
      <c r="D127" s="3">
        <v>0.25</v>
      </c>
      <c r="E127" s="3">
        <v>0</v>
      </c>
      <c r="F127" s="3">
        <v>0.24999999999999994</v>
      </c>
      <c r="G127" s="3">
        <v>0.25</v>
      </c>
      <c r="H127" s="3">
        <v>0</v>
      </c>
      <c r="I127" s="3">
        <v>0</v>
      </c>
      <c r="J127" s="3">
        <v>0</v>
      </c>
      <c r="K127" s="3">
        <v>0.25</v>
      </c>
      <c r="L127" s="3">
        <v>0</v>
      </c>
      <c r="M127" s="3">
        <v>0</v>
      </c>
      <c r="O127">
        <f t="shared" si="45"/>
        <v>0.48234679739789055</v>
      </c>
      <c r="P127">
        <f t="shared" si="46"/>
        <v>1.4866142499999997</v>
      </c>
      <c r="Q127">
        <f t="shared" si="47"/>
        <v>0.53690663297966246</v>
      </c>
    </row>
    <row r="128" spans="1:17" x14ac:dyDescent="0.25">
      <c r="A128" t="s">
        <v>154</v>
      </c>
    </row>
    <row r="129" spans="1:13" x14ac:dyDescent="0.25">
      <c r="A129" t="s">
        <v>155</v>
      </c>
      <c r="D129" s="6">
        <f>SUM(D37:D127)/91</f>
        <v>0.16518189266365246</v>
      </c>
      <c r="E129" s="6">
        <f t="shared" ref="E129:M129" si="48">SUM(E37:E127)/91</f>
        <v>0.14077672572851804</v>
      </c>
      <c r="F129" s="6">
        <f t="shared" si="48"/>
        <v>2.3099813844524687E-2</v>
      </c>
      <c r="G129" s="6">
        <f t="shared" si="48"/>
        <v>0.10878071267201213</v>
      </c>
      <c r="H129" s="6">
        <f t="shared" si="48"/>
        <v>3.2867759864477048E-3</v>
      </c>
      <c r="I129" s="6">
        <f t="shared" si="48"/>
        <v>7.3006259816374985E-3</v>
      </c>
      <c r="J129" s="6">
        <f t="shared" si="48"/>
        <v>0.19732669352411628</v>
      </c>
      <c r="K129" s="6">
        <f t="shared" si="48"/>
        <v>7.6563093403171439E-2</v>
      </c>
      <c r="L129" s="6">
        <f t="shared" si="48"/>
        <v>6.6533735530862378E-2</v>
      </c>
      <c r="M129" s="6">
        <f t="shared" si="48"/>
        <v>0.21114993066505744</v>
      </c>
    </row>
    <row r="130" spans="1:13" x14ac:dyDescent="0.25">
      <c r="A130" t="s">
        <v>156</v>
      </c>
    </row>
    <row r="131" spans="1:13" x14ac:dyDescent="0.25">
      <c r="A131" t="s">
        <v>157</v>
      </c>
    </row>
    <row r="132" spans="1:13" x14ac:dyDescent="0.25">
      <c r="A132" t="s">
        <v>158</v>
      </c>
    </row>
    <row r="133" spans="1:13" x14ac:dyDescent="0.25">
      <c r="A133" t="s">
        <v>159</v>
      </c>
    </row>
    <row r="134" spans="1:13" x14ac:dyDescent="0.25">
      <c r="A134" t="s">
        <v>160</v>
      </c>
    </row>
    <row r="135" spans="1:13" x14ac:dyDescent="0.25">
      <c r="A135" t="s">
        <v>161</v>
      </c>
    </row>
    <row r="136" spans="1:13" x14ac:dyDescent="0.25">
      <c r="A136" t="s">
        <v>162</v>
      </c>
    </row>
    <row r="137" spans="1:13" x14ac:dyDescent="0.25">
      <c r="A137" t="s">
        <v>163</v>
      </c>
    </row>
    <row r="138" spans="1:13" x14ac:dyDescent="0.25">
      <c r="A138" t="s">
        <v>164</v>
      </c>
    </row>
    <row r="139" spans="1:13" x14ac:dyDescent="0.25">
      <c r="A139" t="s">
        <v>165</v>
      </c>
    </row>
    <row r="140" spans="1:13" x14ac:dyDescent="0.25">
      <c r="A140" t="s">
        <v>166</v>
      </c>
    </row>
    <row r="141" spans="1:13" x14ac:dyDescent="0.25">
      <c r="A141" t="s">
        <v>167</v>
      </c>
    </row>
    <row r="142" spans="1:13" x14ac:dyDescent="0.25">
      <c r="A142" t="s">
        <v>168</v>
      </c>
    </row>
    <row r="143" spans="1:13" x14ac:dyDescent="0.25">
      <c r="A143" t="s">
        <v>169</v>
      </c>
    </row>
    <row r="144" spans="1:13" x14ac:dyDescent="0.25">
      <c r="A144" t="s">
        <v>170</v>
      </c>
    </row>
    <row r="145" spans="1:1" x14ac:dyDescent="0.25">
      <c r="A145" t="s">
        <v>171</v>
      </c>
    </row>
    <row r="146" spans="1:1" x14ac:dyDescent="0.25">
      <c r="A146" t="s">
        <v>172</v>
      </c>
    </row>
    <row r="147" spans="1:1" x14ac:dyDescent="0.25">
      <c r="A147" t="s">
        <v>173</v>
      </c>
    </row>
    <row r="148" spans="1:1" x14ac:dyDescent="0.25">
      <c r="A148" t="s">
        <v>174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155"/>
  <sheetViews>
    <sheetView topLeftCell="A111" zoomScale="90" zoomScaleNormal="90" workbookViewId="0">
      <selection activeCell="B39" sqref="B39:B149"/>
    </sheetView>
  </sheetViews>
  <sheetFormatPr defaultRowHeight="15" x14ac:dyDescent="0.25"/>
  <cols>
    <col min="1" max="1" width="17.42578125" bestFit="1" customWidth="1"/>
    <col min="2" max="2" width="12" bestFit="1" customWidth="1"/>
    <col min="3" max="3" width="15.28515625" bestFit="1" customWidth="1"/>
    <col min="4" max="4" width="15.85546875" bestFit="1" customWidth="1"/>
    <col min="5" max="5" width="17.28515625" bestFit="1" customWidth="1"/>
    <col min="6" max="6" width="16.5703125" bestFit="1" customWidth="1"/>
    <col min="7" max="7" width="16.85546875" bestFit="1" customWidth="1"/>
    <col min="8" max="8" width="16" bestFit="1" customWidth="1"/>
    <col min="9" max="9" width="17.85546875" bestFit="1" customWidth="1"/>
    <col min="10" max="10" width="15.42578125" bestFit="1" customWidth="1"/>
    <col min="11" max="11" width="16.140625" bestFit="1" customWidth="1"/>
    <col min="12" max="12" width="17.7109375" bestFit="1" customWidth="1"/>
    <col min="13" max="13" width="17.85546875" customWidth="1"/>
    <col min="16" max="16" width="8.140625" bestFit="1" customWidth="1"/>
  </cols>
  <sheetData>
    <row r="4" spans="3:16" x14ac:dyDescent="0.25">
      <c r="D4" t="s">
        <v>34</v>
      </c>
      <c r="E4" t="s">
        <v>35</v>
      </c>
      <c r="F4" t="s">
        <v>36</v>
      </c>
      <c r="G4" t="s">
        <v>37</v>
      </c>
      <c r="H4" t="s">
        <v>38</v>
      </c>
      <c r="I4" t="s">
        <v>39</v>
      </c>
      <c r="J4" t="s">
        <v>40</v>
      </c>
      <c r="K4" t="s">
        <v>41</v>
      </c>
      <c r="L4" t="s">
        <v>42</v>
      </c>
      <c r="M4" t="s">
        <v>43</v>
      </c>
    </row>
    <row r="5" spans="3:16" x14ac:dyDescent="0.25">
      <c r="C5" t="s">
        <v>44</v>
      </c>
      <c r="D5" s="6">
        <v>0</v>
      </c>
      <c r="E5" s="6">
        <v>0</v>
      </c>
      <c r="F5" s="6">
        <v>0</v>
      </c>
      <c r="G5" s="6">
        <v>0.99999863210291262</v>
      </c>
      <c r="H5" s="6">
        <v>0</v>
      </c>
      <c r="I5" s="6">
        <v>3.9782006673359991E-7</v>
      </c>
      <c r="J5" s="6">
        <v>0</v>
      </c>
      <c r="K5" s="6">
        <v>0</v>
      </c>
      <c r="L5" s="6">
        <v>0</v>
      </c>
      <c r="M5" s="6">
        <v>9.7195697561663328E-7</v>
      </c>
      <c r="P5" s="3">
        <f>SUM(D5:M5)</f>
        <v>1.0000000018799551</v>
      </c>
    </row>
    <row r="6" spans="3:16" x14ac:dyDescent="0.25">
      <c r="C6" t="s">
        <v>45</v>
      </c>
      <c r="D6" s="6">
        <v>0.19470819078967383</v>
      </c>
      <c r="E6" s="6">
        <v>5.8174480648492927E-2</v>
      </c>
      <c r="F6" s="6">
        <v>0.23104899012545282</v>
      </c>
      <c r="G6" s="6">
        <v>0.27817719654289824</v>
      </c>
      <c r="H6" s="6">
        <v>8.1880705316035099E-2</v>
      </c>
      <c r="I6" s="6">
        <v>2.2143233067205313E-2</v>
      </c>
      <c r="J6" s="6">
        <v>6.9598841837230183E-2</v>
      </c>
      <c r="K6" s="6">
        <v>0.20175306350938599</v>
      </c>
      <c r="L6" s="6">
        <v>-0.15450399507195331</v>
      </c>
      <c r="M6" s="6">
        <v>9.3203713903988045E-2</v>
      </c>
    </row>
    <row r="10" spans="3:16" x14ac:dyDescent="0.25">
      <c r="D10" s="7">
        <v>9.3556813140431988E-2</v>
      </c>
      <c r="E10">
        <v>2.5469055798091188E-2</v>
      </c>
      <c r="F10">
        <v>0.11090798260819386</v>
      </c>
      <c r="G10">
        <v>5.7200002791316477E-2</v>
      </c>
      <c r="H10">
        <v>3.3176215931352601E-2</v>
      </c>
      <c r="I10">
        <v>1.8814076587253859E-2</v>
      </c>
      <c r="J10">
        <v>1.6883673375127289E-2</v>
      </c>
      <c r="K10">
        <v>3.8813586865421787E-2</v>
      </c>
      <c r="L10">
        <v>3.4790642117969922E-2</v>
      </c>
      <c r="M10">
        <v>2.6640684249837808E-2</v>
      </c>
    </row>
    <row r="11" spans="3:16" x14ac:dyDescent="0.25">
      <c r="D11">
        <v>2.5469055798091188E-2</v>
      </c>
      <c r="E11" s="7">
        <v>7.0372560441562773E-2</v>
      </c>
      <c r="F11">
        <v>5.1142162936790615E-2</v>
      </c>
      <c r="G11">
        <v>1.3226921763170786E-2</v>
      </c>
      <c r="H11">
        <v>3.7875003287782594E-2</v>
      </c>
      <c r="I11">
        <v>5.3350834760236471E-2</v>
      </c>
      <c r="J11">
        <v>2.2050415219522248E-2</v>
      </c>
      <c r="K11">
        <v>4.8744954845307553E-2</v>
      </c>
      <c r="L11">
        <v>2.3874234716662675E-2</v>
      </c>
      <c r="M11">
        <v>2.1482479823673819E-2</v>
      </c>
    </row>
    <row r="12" spans="3:16" x14ac:dyDescent="0.25">
      <c r="D12">
        <v>0.11090798260819386</v>
      </c>
      <c r="E12">
        <v>5.1142162936790615E-2</v>
      </c>
      <c r="F12" s="7">
        <v>2.1268713066058509</v>
      </c>
      <c r="G12">
        <v>4.5225190505973741E-2</v>
      </c>
      <c r="H12">
        <v>4.8775313030455743E-2</v>
      </c>
      <c r="I12">
        <v>9.918670473060115E-2</v>
      </c>
      <c r="J12">
        <v>3.1420964643813658E-2</v>
      </c>
      <c r="K12">
        <v>6.6241604670922424E-2</v>
      </c>
      <c r="L12">
        <v>0.16663890391772906</v>
      </c>
      <c r="M12">
        <v>5.3651852836981428E-2</v>
      </c>
    </row>
    <row r="13" spans="3:16" x14ac:dyDescent="0.25">
      <c r="D13">
        <v>5.7200002791316477E-2</v>
      </c>
      <c r="E13">
        <v>1.3226921763170786E-2</v>
      </c>
      <c r="F13">
        <v>4.5225190505973741E-2</v>
      </c>
      <c r="G13" s="7">
        <v>0.34483271568435847</v>
      </c>
      <c r="H13">
        <v>1.4845269387173354E-2</v>
      </c>
      <c r="I13">
        <v>-2.1274581414461577E-2</v>
      </c>
      <c r="J13">
        <v>7.4981166131530084E-3</v>
      </c>
      <c r="K13">
        <v>1.7825935941020915E-2</v>
      </c>
      <c r="L13">
        <v>4.1229498550757998E-2</v>
      </c>
      <c r="M13">
        <v>1.1577887443652976E-2</v>
      </c>
    </row>
    <row r="14" spans="3:16" x14ac:dyDescent="0.25">
      <c r="D14">
        <v>3.3176215931352601E-2</v>
      </c>
      <c r="E14">
        <v>3.7875003287782594E-2</v>
      </c>
      <c r="F14">
        <v>4.8775313030455743E-2</v>
      </c>
      <c r="G14">
        <v>1.4845269387173354E-2</v>
      </c>
      <c r="H14" s="7">
        <v>0.13668501650688497</v>
      </c>
      <c r="I14">
        <v>9.6703020304416742E-2</v>
      </c>
      <c r="J14">
        <v>4.16556944266279E-2</v>
      </c>
      <c r="K14">
        <v>2.8058309059683512E-2</v>
      </c>
      <c r="L14">
        <v>3.2781514959983583E-2</v>
      </c>
      <c r="M14">
        <v>3.5788071819516265E-2</v>
      </c>
    </row>
    <row r="15" spans="3:16" x14ac:dyDescent="0.25">
      <c r="D15">
        <v>1.8814076587253859E-2</v>
      </c>
      <c r="E15">
        <v>5.3350834760236471E-2</v>
      </c>
      <c r="F15">
        <v>9.918670473060115E-2</v>
      </c>
      <c r="G15">
        <v>-2.1274581414461577E-2</v>
      </c>
      <c r="H15">
        <v>9.6703020304416742E-2</v>
      </c>
      <c r="I15" s="7">
        <v>0.32391281388024729</v>
      </c>
      <c r="J15">
        <v>5.5877322703363715E-2</v>
      </c>
      <c r="K15">
        <v>8.5453384961889645E-2</v>
      </c>
      <c r="L15">
        <v>3.5226920179082702E-2</v>
      </c>
      <c r="M15">
        <v>4.1858662104313091E-2</v>
      </c>
    </row>
    <row r="16" spans="3:16" x14ac:dyDescent="0.25">
      <c r="D16">
        <v>1.6883673375127289E-2</v>
      </c>
      <c r="E16">
        <v>2.2050415219522248E-2</v>
      </c>
      <c r="F16">
        <v>3.1420964643813658E-2</v>
      </c>
      <c r="G16">
        <v>7.4981166131530084E-3</v>
      </c>
      <c r="H16">
        <v>4.16556944266279E-2</v>
      </c>
      <c r="I16">
        <v>5.5877322703363715E-2</v>
      </c>
      <c r="J16" s="7">
        <v>4.4121215018379657E-2</v>
      </c>
      <c r="K16">
        <v>1.9042647322631265E-2</v>
      </c>
      <c r="L16">
        <v>7.7003952984826055E-3</v>
      </c>
      <c r="M16">
        <v>1.2333355769413981E-2</v>
      </c>
    </row>
    <row r="17" spans="1:14" x14ac:dyDescent="0.25">
      <c r="D17">
        <v>3.8813586865421787E-2</v>
      </c>
      <c r="E17">
        <v>4.8744954845307553E-2</v>
      </c>
      <c r="F17">
        <v>6.6241604670922424E-2</v>
      </c>
      <c r="G17">
        <v>1.7825935941020915E-2</v>
      </c>
      <c r="H17">
        <v>2.8058309059683512E-2</v>
      </c>
      <c r="I17">
        <v>8.5453384961889645E-2</v>
      </c>
      <c r="J17">
        <v>1.9042647322631265E-2</v>
      </c>
      <c r="K17" s="7">
        <v>0.28794996958082719</v>
      </c>
      <c r="L17">
        <v>7.2788485012812404E-2</v>
      </c>
      <c r="M17">
        <v>4.2613780463657207E-2</v>
      </c>
    </row>
    <row r="18" spans="1:14" x14ac:dyDescent="0.25">
      <c r="D18">
        <v>3.4790642117969922E-2</v>
      </c>
      <c r="E18">
        <v>2.3874234716662675E-2</v>
      </c>
      <c r="F18">
        <v>0.16663890391772906</v>
      </c>
      <c r="G18">
        <v>4.1229498550757998E-2</v>
      </c>
      <c r="H18">
        <v>3.2781514959983583E-2</v>
      </c>
      <c r="I18">
        <v>3.5226920179082702E-2</v>
      </c>
      <c r="J18">
        <v>7.7003952984826055E-3</v>
      </c>
      <c r="K18">
        <v>7.2788485012812404E-2</v>
      </c>
      <c r="L18" s="7">
        <v>0.22210477152502056</v>
      </c>
      <c r="M18">
        <v>3.5309833048596702E-2</v>
      </c>
    </row>
    <row r="19" spans="1:14" x14ac:dyDescent="0.25">
      <c r="D19">
        <v>2.6640684249837808E-2</v>
      </c>
      <c r="E19">
        <v>2.1482479823673819E-2</v>
      </c>
      <c r="F19">
        <v>5.3651852836981428E-2</v>
      </c>
      <c r="G19">
        <v>1.1577887443652976E-2</v>
      </c>
      <c r="H19">
        <v>3.5788071819516265E-2</v>
      </c>
      <c r="I19">
        <v>4.1858662104313091E-2</v>
      </c>
      <c r="J19">
        <v>1.2333355769413981E-2</v>
      </c>
      <c r="K19">
        <v>4.2613780463657207E-2</v>
      </c>
      <c r="L19">
        <v>3.5309833048596702E-2</v>
      </c>
      <c r="M19" s="7">
        <v>5.0182671040097104E-2</v>
      </c>
    </row>
    <row r="21" spans="1:14" x14ac:dyDescent="0.25">
      <c r="A21" t="s">
        <v>46</v>
      </c>
      <c r="D21" s="3">
        <f>D5*D6</f>
        <v>0</v>
      </c>
      <c r="E21" s="3">
        <f t="shared" ref="E21:M21" si="0">E5*E6</f>
        <v>0</v>
      </c>
      <c r="F21" s="3">
        <f t="shared" si="0"/>
        <v>0</v>
      </c>
      <c r="G21" s="3">
        <f t="shared" si="0"/>
        <v>0.27817681602512134</v>
      </c>
      <c r="H21" s="3">
        <f t="shared" si="0"/>
        <v>0</v>
      </c>
      <c r="I21" s="3">
        <f t="shared" si="0"/>
        <v>8.8090224564932729E-9</v>
      </c>
      <c r="J21" s="3">
        <f t="shared" si="0"/>
        <v>0</v>
      </c>
      <c r="K21" s="3">
        <f t="shared" si="0"/>
        <v>0</v>
      </c>
      <c r="L21" s="3">
        <f t="shared" si="0"/>
        <v>0</v>
      </c>
      <c r="M21" s="3">
        <f t="shared" si="0"/>
        <v>9.0589999882358167E-8</v>
      </c>
      <c r="N21" s="3"/>
    </row>
    <row r="23" spans="1:14" x14ac:dyDescent="0.25">
      <c r="A23" t="s">
        <v>47</v>
      </c>
      <c r="D23" s="3">
        <f>D5*SUMPRODUCT($D$5:$M5,$D10:$M10)</f>
        <v>0</v>
      </c>
      <c r="E23" s="3">
        <f>E5*SUMPRODUCT($D$5:$M5,$D11:$M11)</f>
        <v>0</v>
      </c>
      <c r="F23" s="3">
        <f>F5*SUMPRODUCT($D$5:$M5,$D12:$M12)</f>
        <v>0</v>
      </c>
      <c r="G23" s="3">
        <f>G5*SUMPRODUCT($D$5:$M5,$D13:$M13)</f>
        <v>0.34483177508341817</v>
      </c>
      <c r="H23" s="3">
        <f>H5*SUMPRODUCT($D$5:$M5,$D14:$M14)</f>
        <v>0</v>
      </c>
      <c r="I23" s="3">
        <f>I5*SUMPRODUCT($D$5:$M5,$D15:$M15)</f>
        <v>-8.4633763729544269E-9</v>
      </c>
      <c r="J23" s="3">
        <f>J5*SUMPRODUCT($D$5:$M5,$D16:$M16)</f>
        <v>0</v>
      </c>
      <c r="K23" s="3">
        <f>K5*SUMPRODUCT($D$5:$M5,$D17:$M17)</f>
        <v>0</v>
      </c>
      <c r="L23" s="3">
        <f>L5*SUMPRODUCT($D$5:$M5,$D18:$M18)</f>
        <v>0</v>
      </c>
      <c r="M23" s="3">
        <f>M5*SUMPRODUCT($D$5:$M5,$D19:$M19)</f>
        <v>1.1253256663356439E-8</v>
      </c>
      <c r="N23" s="3"/>
    </row>
    <row r="24" spans="1:14" x14ac:dyDescent="0.25">
      <c r="A24" t="s">
        <v>180</v>
      </c>
      <c r="D24" s="12" t="e">
        <f>D5*LN(D5)</f>
        <v>#NUM!</v>
      </c>
      <c r="E24" s="12" t="e">
        <f t="shared" ref="E24:M24" si="1">E5*LN(E5)</f>
        <v>#NUM!</v>
      </c>
      <c r="F24" s="12" t="e">
        <f t="shared" si="1"/>
        <v>#NUM!</v>
      </c>
      <c r="G24" s="12">
        <f t="shared" si="1"/>
        <v>-1.3678961518070748E-6</v>
      </c>
      <c r="H24" s="12" t="e">
        <f t="shared" si="1"/>
        <v>#NUM!</v>
      </c>
      <c r="I24" s="12">
        <f t="shared" si="1"/>
        <v>-5.8627801545393319E-6</v>
      </c>
      <c r="J24" s="12" t="e">
        <f t="shared" si="1"/>
        <v>#NUM!</v>
      </c>
      <c r="K24" s="12" t="e">
        <f t="shared" si="1"/>
        <v>#NUM!</v>
      </c>
      <c r="L24" s="12" t="e">
        <f t="shared" si="1"/>
        <v>#NUM!</v>
      </c>
      <c r="M24" s="12">
        <f t="shared" si="1"/>
        <v>-1.3455727949314975E-5</v>
      </c>
    </row>
    <row r="25" spans="1:14" x14ac:dyDescent="0.25">
      <c r="A25" t="s">
        <v>178</v>
      </c>
      <c r="D25">
        <f>-SUMIF(D24:M24,"&lt;0")</f>
        <v>2.0686404255661381E-5</v>
      </c>
    </row>
    <row r="26" spans="1:14" x14ac:dyDescent="0.25">
      <c r="A26" t="s">
        <v>2</v>
      </c>
      <c r="D26" s="3">
        <f>SUM(D21:M21)</f>
        <v>0.27817691542414369</v>
      </c>
      <c r="F26" t="s">
        <v>176</v>
      </c>
      <c r="G26" s="3">
        <v>0.28000000000000003</v>
      </c>
    </row>
    <row r="27" spans="1:14" x14ac:dyDescent="0.25">
      <c r="A27" t="s">
        <v>49</v>
      </c>
      <c r="D27" s="3">
        <f>SUM(D23:M23)</f>
        <v>0.34483177787329844</v>
      </c>
      <c r="F27" t="s">
        <v>947</v>
      </c>
      <c r="G27" s="3"/>
    </row>
    <row r="28" spans="1:14" x14ac:dyDescent="0.25">
      <c r="A28" t="s">
        <v>50</v>
      </c>
      <c r="D28">
        <f>SQRT(D27)</f>
        <v>0.587223788579191</v>
      </c>
      <c r="F28" t="s">
        <v>950</v>
      </c>
      <c r="G28" s="3"/>
    </row>
    <row r="29" spans="1:14" x14ac:dyDescent="0.25">
      <c r="A29" t="s">
        <v>944</v>
      </c>
      <c r="D29">
        <f>D25*D30</f>
        <v>1.6549123404529105E-5</v>
      </c>
    </row>
    <row r="30" spans="1:14" x14ac:dyDescent="0.25">
      <c r="A30" t="s">
        <v>945</v>
      </c>
      <c r="D30">
        <v>0.8</v>
      </c>
    </row>
    <row r="31" spans="1:14" x14ac:dyDescent="0.25">
      <c r="A31" t="s">
        <v>946</v>
      </c>
      <c r="D31" s="3">
        <f>D27-D29</f>
        <v>0.3448152287498939</v>
      </c>
    </row>
    <row r="32" spans="1:14" x14ac:dyDescent="0.25">
      <c r="D32" s="3"/>
    </row>
    <row r="33" spans="1:17" x14ac:dyDescent="0.25"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7" ht="15.75" x14ac:dyDescent="0.25">
      <c r="B34" t="s">
        <v>50</v>
      </c>
      <c r="C34" t="s">
        <v>2</v>
      </c>
      <c r="D34" s="24" t="s">
        <v>0</v>
      </c>
      <c r="E34" s="24" t="s">
        <v>3</v>
      </c>
      <c r="F34" s="24" t="s">
        <v>4</v>
      </c>
      <c r="G34" s="24" t="s">
        <v>5</v>
      </c>
      <c r="H34" s="24" t="s">
        <v>6</v>
      </c>
      <c r="I34" s="24" t="s">
        <v>7</v>
      </c>
      <c r="J34" s="24" t="s">
        <v>8</v>
      </c>
      <c r="K34" s="24" t="s">
        <v>9</v>
      </c>
      <c r="L34" s="24" t="s">
        <v>10</v>
      </c>
      <c r="M34" s="24" t="s">
        <v>11</v>
      </c>
      <c r="N34" s="24"/>
      <c r="O34" s="24"/>
    </row>
    <row r="35" spans="1:17" x14ac:dyDescent="0.25">
      <c r="B35">
        <f>D28</f>
        <v>0.587223788579191</v>
      </c>
      <c r="C35" s="3">
        <f>D26</f>
        <v>0.27817691542414369</v>
      </c>
      <c r="D35" s="3">
        <f>D5</f>
        <v>0</v>
      </c>
      <c r="E35" s="3">
        <f t="shared" ref="E35:M35" si="2">E5</f>
        <v>0</v>
      </c>
      <c r="F35" s="3">
        <f t="shared" si="2"/>
        <v>0</v>
      </c>
      <c r="G35" s="3">
        <f t="shared" si="2"/>
        <v>0.99999863210291262</v>
      </c>
      <c r="H35" s="3">
        <f t="shared" si="2"/>
        <v>0</v>
      </c>
      <c r="I35" s="3">
        <f t="shared" si="2"/>
        <v>3.9782006673359991E-7</v>
      </c>
      <c r="J35" s="3">
        <f t="shared" si="2"/>
        <v>0</v>
      </c>
      <c r="K35" s="3">
        <f t="shared" si="2"/>
        <v>0</v>
      </c>
      <c r="L35" s="3">
        <f t="shared" si="2"/>
        <v>0</v>
      </c>
      <c r="M35" s="3">
        <f t="shared" si="2"/>
        <v>9.7195697561663328E-7</v>
      </c>
      <c r="N35" s="3"/>
    </row>
    <row r="38" spans="1:17" ht="15.75" x14ac:dyDescent="0.25">
      <c r="B38" t="s">
        <v>50</v>
      </c>
      <c r="D38" s="24" t="s">
        <v>0</v>
      </c>
      <c r="E38" s="24" t="s">
        <v>3</v>
      </c>
      <c r="F38" s="24" t="s">
        <v>4</v>
      </c>
      <c r="G38" s="24" t="s">
        <v>5</v>
      </c>
      <c r="H38" s="24" t="s">
        <v>6</v>
      </c>
      <c r="I38" s="24" t="s">
        <v>7</v>
      </c>
      <c r="J38" s="24" t="s">
        <v>8</v>
      </c>
      <c r="K38" s="24" t="s">
        <v>9</v>
      </c>
      <c r="L38" s="24" t="s">
        <v>10</v>
      </c>
      <c r="M38" s="24" t="s">
        <v>11</v>
      </c>
      <c r="Q38" s="3"/>
    </row>
    <row r="39" spans="1:17" x14ac:dyDescent="0.25">
      <c r="A39" t="s">
        <v>53</v>
      </c>
      <c r="B39" s="29">
        <v>0.26529738806123654</v>
      </c>
      <c r="C39" s="3">
        <v>2.4999999102181935E-3</v>
      </c>
      <c r="D39" s="3">
        <v>4.2815758701927976E-2</v>
      </c>
      <c r="E39" s="3">
        <v>0.10645620351960275</v>
      </c>
      <c r="F39" s="3">
        <v>2.4999939072095786E-2</v>
      </c>
      <c r="G39" s="3">
        <v>2.4783991556586501E-2</v>
      </c>
      <c r="H39" s="3">
        <v>8.7221998699237815E-2</v>
      </c>
      <c r="I39" s="3">
        <v>0.12048204240469022</v>
      </c>
      <c r="J39" s="3">
        <v>0.10142486708896309</v>
      </c>
      <c r="K39" s="3">
        <v>3.7842126977524509E-2</v>
      </c>
      <c r="L39" s="3">
        <v>0.36945002858385018</v>
      </c>
      <c r="M39" s="3">
        <v>8.4523037717807128E-2</v>
      </c>
      <c r="N39" s="12"/>
      <c r="O39" s="3"/>
      <c r="Q39" s="3"/>
    </row>
    <row r="40" spans="1:17" x14ac:dyDescent="0.25">
      <c r="A40" t="s">
        <v>54</v>
      </c>
      <c r="B40" s="29">
        <v>0.26367424244748233</v>
      </c>
      <c r="C40" s="3">
        <v>4.9999999851777638E-3</v>
      </c>
      <c r="D40" s="3">
        <v>4.4107059560979323E-2</v>
      </c>
      <c r="E40" s="3">
        <v>0.10731697747705544</v>
      </c>
      <c r="F40" s="3">
        <v>2.5814002382893518E-2</v>
      </c>
      <c r="G40" s="3">
        <v>2.5788547831957161E-2</v>
      </c>
      <c r="H40" s="3">
        <v>8.8120241613367317E-2</v>
      </c>
      <c r="I40" s="3">
        <v>0.12058706162074978</v>
      </c>
      <c r="J40" s="3">
        <v>0.10236341106676899</v>
      </c>
      <c r="K40" s="3">
        <v>3.9033911216935641E-2</v>
      </c>
      <c r="L40" s="3">
        <v>0.36132969895876332</v>
      </c>
      <c r="M40" s="3">
        <v>8.5539088396479598E-2</v>
      </c>
      <c r="N40" s="17"/>
      <c r="O40" s="3"/>
      <c r="Q40" s="3"/>
    </row>
    <row r="41" spans="1:17" x14ac:dyDescent="0.25">
      <c r="A41" t="s">
        <v>55</v>
      </c>
      <c r="B41" s="29">
        <v>0.26211757219601289</v>
      </c>
      <c r="C41" s="3">
        <v>7.4999999916284203E-3</v>
      </c>
      <c r="D41" s="3">
        <v>4.5355824081396774E-2</v>
      </c>
      <c r="E41" s="3">
        <v>0.10806518864224325</v>
      </c>
      <c r="F41" s="3">
        <v>2.6650018049914851E-2</v>
      </c>
      <c r="G41" s="3">
        <v>2.6862434473288253E-2</v>
      </c>
      <c r="H41" s="3">
        <v>8.9049656251243156E-2</v>
      </c>
      <c r="I41" s="3">
        <v>0.12071950257295223</v>
      </c>
      <c r="J41" s="3">
        <v>0.10321921519357567</v>
      </c>
      <c r="K41" s="3">
        <v>4.0197915483695446E-2</v>
      </c>
      <c r="L41" s="3">
        <v>0.35325826238169994</v>
      </c>
      <c r="M41" s="3">
        <v>8.6621982821975183E-2</v>
      </c>
      <c r="N41" s="17"/>
      <c r="O41" s="3"/>
      <c r="Q41" s="3"/>
    </row>
    <row r="42" spans="1:17" x14ac:dyDescent="0.25">
      <c r="A42" t="s">
        <v>56</v>
      </c>
      <c r="B42" s="29">
        <v>0.26061498380146797</v>
      </c>
      <c r="C42" s="3">
        <v>1.0000000003918373E-2</v>
      </c>
      <c r="D42" s="3">
        <v>4.6616052189555821E-2</v>
      </c>
      <c r="E42" s="3">
        <v>0.10876344363968561</v>
      </c>
      <c r="F42" s="3">
        <v>2.7498380482344671E-2</v>
      </c>
      <c r="G42" s="3">
        <v>2.7974008711840765E-2</v>
      </c>
      <c r="H42" s="3">
        <v>8.9958954485301793E-2</v>
      </c>
      <c r="I42" s="3">
        <v>0.12081096201695006</v>
      </c>
      <c r="J42" s="3">
        <v>0.10406133973373899</v>
      </c>
      <c r="K42" s="3">
        <v>4.1373999626887994E-2</v>
      </c>
      <c r="L42" s="3">
        <v>0.3452528746610673</v>
      </c>
      <c r="M42" s="3">
        <v>8.7689984489262213E-2</v>
      </c>
      <c r="N42" s="17"/>
      <c r="O42" s="3"/>
      <c r="Q42" s="3"/>
    </row>
    <row r="43" spans="1:17" x14ac:dyDescent="0.25">
      <c r="A43" t="s">
        <v>57</v>
      </c>
      <c r="B43" s="29">
        <v>0.25916784145915128</v>
      </c>
      <c r="C43" s="6">
        <v>1.2500009980724879E-2</v>
      </c>
      <c r="D43" s="6">
        <v>4.7892147468133001E-2</v>
      </c>
      <c r="E43" s="6">
        <v>0.10942601431790022</v>
      </c>
      <c r="F43" s="6">
        <v>2.8359158451332703E-2</v>
      </c>
      <c r="G43" s="6">
        <v>2.9118301509627253E-2</v>
      </c>
      <c r="H43" s="6">
        <v>9.0846298103624337E-2</v>
      </c>
      <c r="I43" s="6">
        <v>0.12086390222581779</v>
      </c>
      <c r="J43" s="6">
        <v>0.10487524900145839</v>
      </c>
      <c r="K43" s="6">
        <v>4.2566995246355099E-2</v>
      </c>
      <c r="L43" s="3">
        <v>0.33731248950412612</v>
      </c>
      <c r="M43" s="3">
        <v>8.8739444220354152E-2</v>
      </c>
      <c r="N43" s="17"/>
      <c r="O43" s="3"/>
      <c r="Q43" s="3"/>
    </row>
    <row r="44" spans="1:17" x14ac:dyDescent="0.25">
      <c r="A44" t="s">
        <v>58</v>
      </c>
      <c r="B44" s="29">
        <v>0.25777698631059021</v>
      </c>
      <c r="C44" s="3">
        <v>1.5000012490454165E-2</v>
      </c>
      <c r="D44" s="3">
        <v>4.9184584494793383E-2</v>
      </c>
      <c r="E44" s="3">
        <v>0.1100554910095578</v>
      </c>
      <c r="F44" s="3">
        <v>2.9232641833592737E-2</v>
      </c>
      <c r="G44" s="3">
        <v>3.029528568455123E-2</v>
      </c>
      <c r="H44" s="3">
        <v>9.1710854000322653E-2</v>
      </c>
      <c r="I44" s="3">
        <v>0.12088088095682512</v>
      </c>
      <c r="J44" s="3">
        <v>0.105656565154665</v>
      </c>
      <c r="K44" s="3">
        <v>4.377753158792539E-2</v>
      </c>
      <c r="L44" s="3">
        <v>0.32943714372816751</v>
      </c>
      <c r="M44" s="3">
        <v>8.9769021573733829E-2</v>
      </c>
      <c r="N44" s="17"/>
      <c r="O44" s="3"/>
      <c r="Q44" s="3"/>
    </row>
    <row r="45" spans="1:17" x14ac:dyDescent="0.25">
      <c r="A45" t="s">
        <v>59</v>
      </c>
      <c r="B45" s="29">
        <v>0.2564424092126017</v>
      </c>
      <c r="C45" s="3">
        <v>1.750001499947243E-2</v>
      </c>
      <c r="D45" s="3">
        <v>5.0492281145156123E-2</v>
      </c>
      <c r="E45" s="3">
        <v>0.11065180515487537</v>
      </c>
      <c r="F45" s="3">
        <v>3.0118655742684363E-2</v>
      </c>
      <c r="G45" s="3">
        <v>3.1505456386107057E-2</v>
      </c>
      <c r="H45" s="3">
        <v>9.2550891759430015E-2</v>
      </c>
      <c r="I45" s="3">
        <v>0.12086647767733731</v>
      </c>
      <c r="J45" s="3">
        <v>0.10640836703536154</v>
      </c>
      <c r="K45" s="3">
        <v>4.500494112704391E-2</v>
      </c>
      <c r="L45" s="3">
        <v>0.32162482531972181</v>
      </c>
      <c r="M45" s="3">
        <v>9.0776298533603902E-2</v>
      </c>
      <c r="N45" s="17"/>
      <c r="O45" s="3"/>
      <c r="Q45" s="3"/>
    </row>
    <row r="46" spans="1:17" x14ac:dyDescent="0.25">
      <c r="A46" t="s">
        <v>60</v>
      </c>
      <c r="B46" s="29">
        <v>0.25516428709816957</v>
      </c>
      <c r="C46" s="3">
        <v>2.0000000019546361E-2</v>
      </c>
      <c r="D46" s="3">
        <v>5.1818629440653512E-2</v>
      </c>
      <c r="E46" s="3">
        <v>0.11120939870709314</v>
      </c>
      <c r="F46" s="3">
        <v>3.1018255128254058E-2</v>
      </c>
      <c r="G46" s="3">
        <v>3.2750943446162022E-2</v>
      </c>
      <c r="H46" s="3">
        <v>9.3368663648469741E-2</v>
      </c>
      <c r="I46" s="3">
        <v>0.1208017103156631</v>
      </c>
      <c r="J46" s="3">
        <v>0.10712829765452879</v>
      </c>
      <c r="K46" s="3">
        <v>4.6251784389344748E-2</v>
      </c>
      <c r="L46" s="3">
        <v>0.31388664762414054</v>
      </c>
      <c r="M46" s="3">
        <v>9.1765669682790249E-2</v>
      </c>
      <c r="N46" s="17"/>
      <c r="O46" s="3"/>
      <c r="Q46" s="3"/>
    </row>
    <row r="47" spans="1:17" x14ac:dyDescent="0.25">
      <c r="A47" t="s">
        <v>61</v>
      </c>
      <c r="B47" s="29">
        <v>0.25394255240709362</v>
      </c>
      <c r="C47" s="3">
        <v>2.249999999602886E-2</v>
      </c>
      <c r="D47" s="3">
        <v>5.3160212826454077E-2</v>
      </c>
      <c r="E47" s="3">
        <v>0.11173190851651878</v>
      </c>
      <c r="F47" s="3">
        <v>3.1930562956527485E-2</v>
      </c>
      <c r="G47" s="3">
        <v>3.4031673223012308E-2</v>
      </c>
      <c r="H47" s="3">
        <v>9.4161286984699055E-2</v>
      </c>
      <c r="I47" s="3">
        <v>0.12070274027000527</v>
      </c>
      <c r="J47" s="3">
        <v>0.10781962448817448</v>
      </c>
      <c r="K47" s="3">
        <v>4.7515677806979607E-2</v>
      </c>
      <c r="L47" s="3">
        <v>0.3062141617902156</v>
      </c>
      <c r="M47" s="3">
        <v>9.2732151278782579E-2</v>
      </c>
      <c r="N47" s="17"/>
      <c r="O47" s="3"/>
      <c r="Q47" s="3"/>
    </row>
    <row r="48" spans="1:17" x14ac:dyDescent="0.25">
      <c r="A48" t="s">
        <v>62</v>
      </c>
      <c r="B48" s="29">
        <v>0.25277765013244391</v>
      </c>
      <c r="C48" s="3">
        <v>2.5000000008580971E-2</v>
      </c>
      <c r="D48" s="3">
        <v>5.4517934848684974E-2</v>
      </c>
      <c r="E48" s="3">
        <v>0.11222032106969941</v>
      </c>
      <c r="F48" s="3">
        <v>3.2855452851819032E-2</v>
      </c>
      <c r="G48" s="3">
        <v>3.5348186396563494E-2</v>
      </c>
      <c r="H48" s="3">
        <v>9.4929402656474468E-2</v>
      </c>
      <c r="I48" s="3">
        <v>0.12056849991805016</v>
      </c>
      <c r="J48" s="3">
        <v>0.10847756998071138</v>
      </c>
      <c r="K48" s="3">
        <v>4.8797250913045181E-2</v>
      </c>
      <c r="L48" s="3">
        <v>0.29860900029787829</v>
      </c>
      <c r="M48" s="3">
        <v>9.3676381157066446E-2</v>
      </c>
      <c r="N48" s="17"/>
      <c r="O48" s="3"/>
      <c r="Q48" s="3"/>
    </row>
    <row r="49" spans="1:17" x14ac:dyDescent="0.25">
      <c r="A49" t="s">
        <v>63</v>
      </c>
      <c r="B49" s="29">
        <v>0.25166962342018556</v>
      </c>
      <c r="C49" s="3">
        <v>2.7500000004197028E-2</v>
      </c>
      <c r="D49" s="3">
        <v>5.5892276691593711E-2</v>
      </c>
      <c r="E49" s="3">
        <v>0.1126717436474388</v>
      </c>
      <c r="F49" s="3">
        <v>3.3793348952624258E-2</v>
      </c>
      <c r="G49" s="3">
        <v>3.6702053211821961E-2</v>
      </c>
      <c r="H49" s="3">
        <v>9.5671929212739412E-2</v>
      </c>
      <c r="I49" s="3">
        <v>0.12039484588980486</v>
      </c>
      <c r="J49" s="3">
        <v>0.10910472094454644</v>
      </c>
      <c r="K49" s="3">
        <v>5.0097065108400618E-2</v>
      </c>
      <c r="L49" s="3">
        <v>0.29107441585533933</v>
      </c>
      <c r="M49" s="3">
        <v>9.4597600617161243E-2</v>
      </c>
      <c r="N49" s="17"/>
      <c r="O49" s="3"/>
      <c r="Q49" s="3"/>
    </row>
    <row r="50" spans="1:17" x14ac:dyDescent="0.25">
      <c r="A50" t="s">
        <v>64</v>
      </c>
      <c r="B50" s="29">
        <v>0.25061866437871611</v>
      </c>
      <c r="C50" s="3">
        <v>3.0000000003370667E-2</v>
      </c>
      <c r="D50" s="3">
        <v>5.7282696592365005E-2</v>
      </c>
      <c r="E50" s="3">
        <v>0.11308793537618264</v>
      </c>
      <c r="F50" s="3">
        <v>3.4743881037099071E-2</v>
      </c>
      <c r="G50" s="3">
        <v>3.8093726539025242E-2</v>
      </c>
      <c r="H50" s="3">
        <v>9.6389148402773531E-2</v>
      </c>
      <c r="I50" s="3">
        <v>0.12018483314958443</v>
      </c>
      <c r="J50" s="3">
        <v>0.10969817319576593</v>
      </c>
      <c r="K50" s="3">
        <v>5.1414707898833636E-2</v>
      </c>
      <c r="L50" s="3">
        <v>0.28360927637057559</v>
      </c>
      <c r="M50" s="3">
        <v>9.5495621378425072E-2</v>
      </c>
      <c r="N50" s="17"/>
      <c r="O50" s="3"/>
      <c r="Q50" s="3"/>
    </row>
    <row r="51" spans="1:17" x14ac:dyDescent="0.25">
      <c r="A51" t="s">
        <v>65</v>
      </c>
      <c r="B51" s="29">
        <v>0.24962490191475503</v>
      </c>
      <c r="C51" s="3">
        <v>3.2499999999571205E-2</v>
      </c>
      <c r="D51" s="3">
        <v>5.8689528874849746E-2</v>
      </c>
      <c r="E51" s="3">
        <v>0.11346703028574127</v>
      </c>
      <c r="F51" s="3">
        <v>3.5707315662740068E-2</v>
      </c>
      <c r="G51" s="3">
        <v>3.9524585577417441E-2</v>
      </c>
      <c r="H51" s="3">
        <v>9.7080000111727502E-2</v>
      </c>
      <c r="I51" s="3">
        <v>0.11993632049245234</v>
      </c>
      <c r="J51" s="3">
        <v>0.11025930508673243</v>
      </c>
      <c r="K51" s="3">
        <v>5.2750598900924289E-2</v>
      </c>
      <c r="L51" s="3">
        <v>0.27621587638656953</v>
      </c>
      <c r="M51" s="3">
        <v>9.6369438563034523E-2</v>
      </c>
      <c r="N51" s="17"/>
      <c r="O51" s="3"/>
      <c r="Q51" s="3"/>
    </row>
    <row r="52" spans="1:17" x14ac:dyDescent="0.25">
      <c r="A52" t="s">
        <v>66</v>
      </c>
      <c r="B52" s="29">
        <v>0.24868545071827533</v>
      </c>
      <c r="C52" s="3">
        <v>3.5000032474196932E-2</v>
      </c>
      <c r="D52" s="3">
        <v>6.0119129832673292E-2</v>
      </c>
      <c r="E52" s="3">
        <v>0.11383328410020399</v>
      </c>
      <c r="F52" s="3">
        <v>3.6664619417244644E-2</v>
      </c>
      <c r="G52" s="3">
        <v>4.0961883577298477E-2</v>
      </c>
      <c r="H52" s="3">
        <v>9.7758899081360193E-2</v>
      </c>
      <c r="I52" s="3">
        <v>0.11974340718426521</v>
      </c>
      <c r="J52" s="3">
        <v>0.11075225335010272</v>
      </c>
      <c r="K52" s="3">
        <v>5.4101992803836929E-2</v>
      </c>
      <c r="L52" s="3">
        <v>0.26883277531052691</v>
      </c>
      <c r="M52" s="3">
        <v>9.7231755452682408E-2</v>
      </c>
      <c r="N52" s="17"/>
      <c r="O52" s="3"/>
      <c r="Q52" s="3"/>
    </row>
    <row r="53" spans="1:17" x14ac:dyDescent="0.25">
      <c r="A53" t="s">
        <v>67</v>
      </c>
      <c r="B53" s="29">
        <v>0.24698603952150569</v>
      </c>
      <c r="C53" s="3">
        <v>4.0000000025348148E-2</v>
      </c>
      <c r="D53" s="3">
        <v>6.3015803652776967E-2</v>
      </c>
      <c r="E53" s="3">
        <v>0.11440694790918571</v>
      </c>
      <c r="F53" s="3">
        <v>3.8655800555992124E-2</v>
      </c>
      <c r="G53" s="3">
        <v>4.4027796340783416E-2</v>
      </c>
      <c r="H53" s="3">
        <v>9.900479983696242E-2</v>
      </c>
      <c r="I53" s="3">
        <v>0.11905439903113636</v>
      </c>
      <c r="J53" s="3">
        <v>0.11170202697927548</v>
      </c>
      <c r="K53" s="3">
        <v>5.6867306724355762E-2</v>
      </c>
      <c r="L53" s="3">
        <v>0.25441319146410513</v>
      </c>
      <c r="M53" s="3">
        <v>9.8851927520062943E-2</v>
      </c>
      <c r="N53" s="17"/>
      <c r="O53" s="3"/>
      <c r="Q53" s="3"/>
    </row>
    <row r="54" spans="1:17" x14ac:dyDescent="0.25">
      <c r="A54" t="s">
        <v>68</v>
      </c>
      <c r="B54" s="29">
        <v>0.24622188113312851</v>
      </c>
      <c r="C54" s="3">
        <v>4.25000399854309E-2</v>
      </c>
      <c r="D54" s="3">
        <v>6.4488440355336907E-2</v>
      </c>
      <c r="E54" s="3">
        <v>0.11463541508997033</v>
      </c>
      <c r="F54" s="3">
        <v>3.9669466314768011E-2</v>
      </c>
      <c r="G54" s="3">
        <v>4.5623931045390205E-2</v>
      </c>
      <c r="H54" s="3">
        <v>9.9585568465713481E-2</v>
      </c>
      <c r="I54" s="3">
        <v>0.11865579571011467</v>
      </c>
      <c r="J54" s="3">
        <v>0.11212976067105926</v>
      </c>
      <c r="K54" s="3">
        <v>5.8276873573084788E-2</v>
      </c>
      <c r="L54" s="3">
        <v>0.24731235357533179</v>
      </c>
      <c r="M54" s="3">
        <v>9.9622395151892709E-2</v>
      </c>
      <c r="N54" s="17"/>
      <c r="O54" s="3"/>
      <c r="Q54" s="3"/>
    </row>
    <row r="55" spans="1:17" x14ac:dyDescent="0.25">
      <c r="A55" t="s">
        <v>69</v>
      </c>
      <c r="B55" s="29">
        <v>0.24551600295690904</v>
      </c>
      <c r="C55" s="3">
        <v>4.500000000214735E-2</v>
      </c>
      <c r="D55" s="3">
        <v>6.5977129753763547E-2</v>
      </c>
      <c r="E55" s="3">
        <v>0.11482588243440552</v>
      </c>
      <c r="F55" s="3">
        <v>4.0696227426336461E-2</v>
      </c>
      <c r="G55" s="3">
        <v>4.7265338771590379E-2</v>
      </c>
      <c r="H55" s="3">
        <v>0.10013797441799792</v>
      </c>
      <c r="I55" s="3">
        <v>0.11821789844878312</v>
      </c>
      <c r="J55" s="3">
        <v>0.11251934904214779</v>
      </c>
      <c r="K55" s="3">
        <v>5.970503542242863E-2</v>
      </c>
      <c r="L55" s="3">
        <v>0.24028923717419362</v>
      </c>
      <c r="M55" s="3">
        <v>0.10036592714807428</v>
      </c>
      <c r="N55" s="17"/>
      <c r="O55" s="3"/>
      <c r="Q55" s="3"/>
    </row>
    <row r="56" spans="1:17" x14ac:dyDescent="0.25">
      <c r="A56" t="s">
        <v>70</v>
      </c>
      <c r="B56" s="29">
        <v>0.24486806732842317</v>
      </c>
      <c r="C56" s="3">
        <v>4.7500000000536585E-2</v>
      </c>
      <c r="D56" s="3">
        <v>6.747814804528536E-2</v>
      </c>
      <c r="E56" s="3">
        <v>0.11497920747980982</v>
      </c>
      <c r="F56" s="3">
        <v>4.1737497656207573E-2</v>
      </c>
      <c r="G56" s="3">
        <v>4.8956033849057785E-2</v>
      </c>
      <c r="H56" s="3">
        <v>0.10066136142100793</v>
      </c>
      <c r="I56" s="3">
        <v>0.11773580579820075</v>
      </c>
      <c r="J56" s="3">
        <v>0.11287508410165348</v>
      </c>
      <c r="K56" s="3">
        <v>6.1149798516695261E-2</v>
      </c>
      <c r="L56" s="3">
        <v>0.23334564862061163</v>
      </c>
      <c r="M56" s="3">
        <v>0.10108141450097385</v>
      </c>
      <c r="N56" s="17"/>
      <c r="O56" s="3"/>
      <c r="Q56" s="3"/>
    </row>
    <row r="57" spans="1:17" x14ac:dyDescent="0.25">
      <c r="A57" t="s">
        <v>71</v>
      </c>
      <c r="B57" s="29">
        <v>0.24427817658546305</v>
      </c>
      <c r="C57" s="3">
        <v>4.9999999990568873E-2</v>
      </c>
      <c r="D57" s="3">
        <v>6.9000341786864011E-2</v>
      </c>
      <c r="E57" s="3">
        <v>0.11509070843913684</v>
      </c>
      <c r="F57" s="3">
        <v>4.2788642752909806E-2</v>
      </c>
      <c r="G57" s="3">
        <v>5.0688551048820328E-2</v>
      </c>
      <c r="H57" s="3">
        <v>0.10115447479308766</v>
      </c>
      <c r="I57" s="3">
        <v>0.11722586176853404</v>
      </c>
      <c r="J57" s="3">
        <v>0.11319193861185728</v>
      </c>
      <c r="K57" s="3">
        <v>6.2615691883785699E-2</v>
      </c>
      <c r="L57" s="3">
        <v>0.22647571558782501</v>
      </c>
      <c r="M57" s="3">
        <v>0.10176807334382039</v>
      </c>
      <c r="N57" s="17"/>
      <c r="O57" s="3"/>
      <c r="P57" s="3"/>
      <c r="Q57" s="3"/>
    </row>
    <row r="58" spans="1:17" x14ac:dyDescent="0.25">
      <c r="A58" t="s">
        <v>72</v>
      </c>
      <c r="B58" s="29">
        <v>0.24374683284252094</v>
      </c>
      <c r="C58" s="3">
        <v>5.2500049956576741E-2</v>
      </c>
      <c r="D58" s="3">
        <v>7.0535107849397732E-2</v>
      </c>
      <c r="E58" s="3">
        <v>0.11516405614873948</v>
      </c>
      <c r="F58" s="3">
        <v>4.3854156830974579E-2</v>
      </c>
      <c r="G58" s="3">
        <v>5.2472636998397847E-2</v>
      </c>
      <c r="H58" s="3">
        <v>0.10161729653540404</v>
      </c>
      <c r="I58" s="3">
        <v>0.11667336941090163</v>
      </c>
      <c r="J58" s="3">
        <v>0.11347242565232968</v>
      </c>
      <c r="K58" s="3">
        <v>6.4098675361931243E-2</v>
      </c>
      <c r="L58" s="3">
        <v>0.21968717793164685</v>
      </c>
      <c r="M58" s="3">
        <v>0.10242509730151363</v>
      </c>
      <c r="N58" s="17"/>
      <c r="O58" s="3"/>
      <c r="Q58" s="3"/>
    </row>
    <row r="59" spans="1:17" x14ac:dyDescent="0.25">
      <c r="A59" t="s">
        <v>73</v>
      </c>
      <c r="B59" s="29">
        <v>0.24327370841745988</v>
      </c>
      <c r="C59" s="3">
        <v>5.5000052491697191E-2</v>
      </c>
      <c r="D59" s="3">
        <v>7.208486082628171E-2</v>
      </c>
      <c r="E59" s="3">
        <v>0.11519753030512914</v>
      </c>
      <c r="F59" s="3">
        <v>4.4932454683192243E-2</v>
      </c>
      <c r="G59" s="3">
        <v>5.4306794433124819E-2</v>
      </c>
      <c r="H59" s="3">
        <v>0.10204959093455233</v>
      </c>
      <c r="I59" s="3">
        <v>0.11608150314571049</v>
      </c>
      <c r="J59" s="3">
        <v>0.11371570207223106</v>
      </c>
      <c r="K59" s="3">
        <v>6.5599707278550481E-2</v>
      </c>
      <c r="L59" s="3">
        <v>0.2129792617924815</v>
      </c>
      <c r="M59" s="3">
        <v>0.10305259448217845</v>
      </c>
      <c r="N59" s="17"/>
      <c r="O59" s="3"/>
      <c r="Q59" s="3"/>
    </row>
    <row r="60" spans="1:17" x14ac:dyDescent="0.25">
      <c r="A60" t="s">
        <v>74</v>
      </c>
      <c r="B60" s="29">
        <v>0.24286639389872849</v>
      </c>
      <c r="C60" s="3">
        <v>5.7499999980145385E-2</v>
      </c>
      <c r="D60" s="3">
        <v>7.3717724044793556E-2</v>
      </c>
      <c r="E60" s="3">
        <v>0.11511988812868142</v>
      </c>
      <c r="F60" s="3">
        <v>4.6013341515074996E-2</v>
      </c>
      <c r="G60" s="3">
        <v>5.617636662832895E-2</v>
      </c>
      <c r="H60" s="3">
        <v>0.1024157347465145</v>
      </c>
      <c r="I60" s="3">
        <v>0.1154523528838661</v>
      </c>
      <c r="J60" s="3">
        <v>0.11388830023240919</v>
      </c>
      <c r="K60" s="3">
        <v>6.7165197743773261E-2</v>
      </c>
      <c r="L60" s="3">
        <v>0.20639792566497445</v>
      </c>
      <c r="M60" s="3">
        <v>0.10365316850186058</v>
      </c>
      <c r="N60" s="17"/>
      <c r="O60" s="3"/>
      <c r="Q60" s="3"/>
    </row>
    <row r="61" spans="1:17" x14ac:dyDescent="0.25">
      <c r="A61" t="s">
        <v>75</v>
      </c>
      <c r="B61" s="29">
        <v>0.24250682774848806</v>
      </c>
      <c r="C61" s="3">
        <v>6.0000000000191768E-2</v>
      </c>
      <c r="D61" s="3">
        <v>7.5238799760262792E-2</v>
      </c>
      <c r="E61" s="3">
        <v>0.11510436405551099</v>
      </c>
      <c r="F61" s="3">
        <v>4.7121649169291346E-2</v>
      </c>
      <c r="G61" s="3">
        <v>5.81262628256159E-2</v>
      </c>
      <c r="H61" s="3">
        <v>0.10281032486545277</v>
      </c>
      <c r="I61" s="3">
        <v>0.11476752215152548</v>
      </c>
      <c r="J61" s="3">
        <v>0.11408309676782778</v>
      </c>
      <c r="K61" s="3">
        <v>6.8700655670517058E-2</v>
      </c>
      <c r="L61" s="3">
        <v>0.19983642254562745</v>
      </c>
      <c r="M61" s="3">
        <v>0.1042109022011629</v>
      </c>
      <c r="N61" s="17"/>
      <c r="O61" s="3"/>
      <c r="Q61" s="3"/>
    </row>
    <row r="62" spans="1:17" x14ac:dyDescent="0.25">
      <c r="A62" t="s">
        <v>76</v>
      </c>
      <c r="B62" s="29">
        <v>0.24220768537140161</v>
      </c>
      <c r="C62" s="3">
        <v>6.2500000019736102E-2</v>
      </c>
      <c r="D62" s="3">
        <v>7.6834420841283876E-2</v>
      </c>
      <c r="E62" s="3">
        <v>0.11502514382051705</v>
      </c>
      <c r="F62" s="3">
        <v>4.8238578323978668E-2</v>
      </c>
      <c r="G62" s="3">
        <v>6.0120524447658273E-2</v>
      </c>
      <c r="H62" s="3">
        <v>0.10314809611824845</v>
      </c>
      <c r="I62" s="3">
        <v>0.11406263699562467</v>
      </c>
      <c r="J62" s="3">
        <v>0.11421303550612873</v>
      </c>
      <c r="K62" s="3">
        <v>7.0243325001181162E-2</v>
      </c>
      <c r="L62" s="3">
        <v>0.19337009199080579</v>
      </c>
      <c r="M62" s="3">
        <v>0.10474414700179636</v>
      </c>
      <c r="N62" s="17"/>
      <c r="O62" s="3"/>
      <c r="Q62" s="3"/>
    </row>
    <row r="63" spans="1:17" x14ac:dyDescent="0.25">
      <c r="A63" t="s">
        <v>77</v>
      </c>
      <c r="B63" s="29">
        <v>0.24197013216454008</v>
      </c>
      <c r="C63" s="3">
        <v>6.5000000020583357E-2</v>
      </c>
      <c r="D63" s="3">
        <v>7.8442465731743141E-2</v>
      </c>
      <c r="E63" s="3">
        <v>0.11489622200398375</v>
      </c>
      <c r="F63" s="3">
        <v>4.936791674077156E-2</v>
      </c>
      <c r="G63" s="3">
        <v>6.2171009858598233E-2</v>
      </c>
      <c r="H63" s="3">
        <v>0.10345144934109834</v>
      </c>
      <c r="I63" s="3">
        <v>0.11331879218590395</v>
      </c>
      <c r="J63" s="3">
        <v>0.11429631718958048</v>
      </c>
      <c r="K63" s="3">
        <v>7.1816243581779252E-2</v>
      </c>
      <c r="L63" s="3">
        <v>0.1869952226107566</v>
      </c>
      <c r="M63" s="3">
        <v>0.10524436076226275</v>
      </c>
      <c r="N63" s="17"/>
      <c r="O63" s="3"/>
      <c r="Q63" s="3"/>
    </row>
    <row r="64" spans="1:17" x14ac:dyDescent="0.25">
      <c r="A64" t="s">
        <v>78</v>
      </c>
      <c r="B64" s="29">
        <v>0.2417935380464413</v>
      </c>
      <c r="C64" s="3">
        <v>6.7500000015236011E-2</v>
      </c>
      <c r="D64" s="3">
        <v>8.0061834848981078E-2</v>
      </c>
      <c r="E64" s="3">
        <v>0.11471998769850843</v>
      </c>
      <c r="F64" s="3">
        <v>5.0509305385043168E-2</v>
      </c>
      <c r="G64" s="3">
        <v>6.4280459548675978E-2</v>
      </c>
      <c r="H64" s="3">
        <v>0.10371938044464671</v>
      </c>
      <c r="I64" s="3">
        <v>0.11253685345355853</v>
      </c>
      <c r="J64" s="3">
        <v>0.11433451139035485</v>
      </c>
      <c r="K64" s="3">
        <v>7.3416574683250579E-2</v>
      </c>
      <c r="L64" s="3">
        <v>0.18071127748364021</v>
      </c>
      <c r="M64" s="3">
        <v>0.10570981507491552</v>
      </c>
      <c r="N64" s="17"/>
      <c r="O64" s="3"/>
      <c r="Q64" s="3"/>
    </row>
    <row r="65" spans="1:17" x14ac:dyDescent="0.25">
      <c r="A65" t="s">
        <v>79</v>
      </c>
      <c r="B65" s="29">
        <v>0.24167352880831208</v>
      </c>
      <c r="C65" s="3">
        <v>7.0000000027351822E-2</v>
      </c>
      <c r="D65" s="3">
        <v>8.1703846689932927E-2</v>
      </c>
      <c r="E65" s="3">
        <v>0.11450932201270926</v>
      </c>
      <c r="F65" s="3">
        <v>5.1664329508124843E-2</v>
      </c>
      <c r="G65" s="3">
        <v>6.6445983615327511E-2</v>
      </c>
      <c r="H65" s="3">
        <v>0.10395438363548724</v>
      </c>
      <c r="I65" s="3">
        <v>0.11171737015559463</v>
      </c>
      <c r="J65" s="3">
        <v>0.11433936250055134</v>
      </c>
      <c r="K65" s="3">
        <v>7.5017475211462251E-2</v>
      </c>
      <c r="L65" s="3">
        <v>0.174506643296933</v>
      </c>
      <c r="M65" s="3">
        <v>0.10614128337822923</v>
      </c>
      <c r="N65" s="17"/>
      <c r="O65" s="3"/>
      <c r="Q65" s="3"/>
    </row>
    <row r="66" spans="1:17" x14ac:dyDescent="0.25">
      <c r="A66" t="s">
        <v>80</v>
      </c>
      <c r="B66" s="29">
        <v>0.24160950516040905</v>
      </c>
      <c r="C66" s="3">
        <v>7.2500000010139162E-2</v>
      </c>
      <c r="D66" s="3">
        <v>8.3365735082468334E-2</v>
      </c>
      <c r="E66" s="3">
        <v>0.11424719331117306</v>
      </c>
      <c r="F66" s="3">
        <v>5.2820099372956932E-2</v>
      </c>
      <c r="G66" s="3">
        <v>6.8699299264612573E-2</v>
      </c>
      <c r="H66" s="3">
        <v>0.10414494493650081</v>
      </c>
      <c r="I66" s="3">
        <v>0.11086822030793021</v>
      </c>
      <c r="J66" s="3">
        <v>0.11429261033612177</v>
      </c>
      <c r="K66" s="3">
        <v>7.6631299650469151E-2</v>
      </c>
      <c r="L66" s="3">
        <v>0.1684045271544401</v>
      </c>
      <c r="M66" s="3">
        <v>0.10652607051417375</v>
      </c>
      <c r="N66" s="17"/>
      <c r="O66" s="3"/>
      <c r="Q66" s="3"/>
    </row>
    <row r="67" spans="1:17" x14ac:dyDescent="0.25">
      <c r="A67" t="s">
        <v>81</v>
      </c>
      <c r="B67" s="29">
        <v>0.24161323209216995</v>
      </c>
      <c r="C67" s="3">
        <v>7.4999999991563426E-2</v>
      </c>
      <c r="D67" s="3">
        <v>8.5032124242737261E-2</v>
      </c>
      <c r="E67" s="3">
        <v>0.1139437658094013</v>
      </c>
      <c r="F67" s="3">
        <v>5.4003186138424607E-2</v>
      </c>
      <c r="G67" s="3">
        <v>7.0985366042620471E-2</v>
      </c>
      <c r="H67" s="3">
        <v>0.10430701766421333</v>
      </c>
      <c r="I67" s="3">
        <v>0.10997151168511313</v>
      </c>
      <c r="J67" s="3">
        <v>0.11420838047775354</v>
      </c>
      <c r="K67" s="3">
        <v>7.8280227325778926E-2</v>
      </c>
      <c r="L67" s="3">
        <v>0.16238365327475004</v>
      </c>
      <c r="M67" s="3">
        <v>0.10688476728841173</v>
      </c>
      <c r="N67" s="17"/>
      <c r="O67" s="3"/>
      <c r="Q67" s="3"/>
    </row>
    <row r="68" spans="1:17" x14ac:dyDescent="0.25">
      <c r="A68" t="s">
        <v>82</v>
      </c>
      <c r="B68" s="29">
        <v>0.24167754593315843</v>
      </c>
      <c r="C68" s="3">
        <v>7.7499999991058194E-2</v>
      </c>
      <c r="D68" s="3">
        <v>8.671327430081549E-2</v>
      </c>
      <c r="E68" s="3">
        <v>0.11359474205554605</v>
      </c>
      <c r="F68" s="3">
        <v>5.5199127723406023E-2</v>
      </c>
      <c r="G68" s="3">
        <v>7.3334864176522796E-2</v>
      </c>
      <c r="H68" s="3">
        <v>0.10443231993692299</v>
      </c>
      <c r="I68" s="3">
        <v>0.10903459080430403</v>
      </c>
      <c r="J68" s="3">
        <v>0.1140802640588033</v>
      </c>
      <c r="K68" s="3">
        <v>7.9948411971412628E-2</v>
      </c>
      <c r="L68" s="3">
        <v>0.15645563348071492</v>
      </c>
      <c r="M68" s="3">
        <v>0.10720677118191041</v>
      </c>
      <c r="N68" s="17"/>
      <c r="O68" s="3"/>
      <c r="Q68" s="3"/>
    </row>
    <row r="69" spans="1:17" x14ac:dyDescent="0.25">
      <c r="A69" t="s">
        <v>83</v>
      </c>
      <c r="B69" s="29">
        <v>0.24180226609576108</v>
      </c>
      <c r="C69" s="3">
        <v>7.9999999991889836E-2</v>
      </c>
      <c r="D69" s="3">
        <v>8.8405539272658429E-2</v>
      </c>
      <c r="E69" s="3">
        <v>0.11320090539507389</v>
      </c>
      <c r="F69" s="3">
        <v>5.6407365699590067E-2</v>
      </c>
      <c r="G69" s="3">
        <v>7.5753568387497125E-2</v>
      </c>
      <c r="H69" s="3">
        <v>0.10452017064534183</v>
      </c>
      <c r="I69" s="3">
        <v>0.10805918637853389</v>
      </c>
      <c r="J69" s="3">
        <v>0.11390854735648732</v>
      </c>
      <c r="K69" s="3">
        <v>8.1632743221293436E-2</v>
      </c>
      <c r="L69" s="3">
        <v>0.15062100972536252</v>
      </c>
      <c r="M69" s="3">
        <v>0.10749096388837712</v>
      </c>
      <c r="N69" s="17"/>
      <c r="O69" s="3"/>
      <c r="Q69" s="3"/>
    </row>
    <row r="70" spans="1:17" x14ac:dyDescent="0.25">
      <c r="A70" t="s">
        <v>84</v>
      </c>
      <c r="B70" s="29">
        <v>0.24198830417706155</v>
      </c>
      <c r="C70" s="3">
        <v>8.250000001163138E-2</v>
      </c>
      <c r="D70" s="3">
        <v>9.0112454381571575E-2</v>
      </c>
      <c r="E70" s="3">
        <v>0.11276017098185818</v>
      </c>
      <c r="F70" s="3">
        <v>5.7628101213698872E-2</v>
      </c>
      <c r="G70" s="3">
        <v>7.8240091581149196E-2</v>
      </c>
      <c r="H70" s="3">
        <v>0.10456913156135338</v>
      </c>
      <c r="I70" s="3">
        <v>0.10704435088661454</v>
      </c>
      <c r="J70" s="3">
        <v>0.11369115410725852</v>
      </c>
      <c r="K70" s="3">
        <v>8.3336279608474242E-2</v>
      </c>
      <c r="L70" s="3">
        <v>0.14488247692473424</v>
      </c>
      <c r="M70" s="3">
        <v>0.10773578866188062</v>
      </c>
      <c r="N70" s="17"/>
      <c r="O70" s="3"/>
      <c r="Q70" s="3"/>
    </row>
    <row r="71" spans="1:17" x14ac:dyDescent="0.25">
      <c r="A71" t="s">
        <v>85</v>
      </c>
      <c r="B71" s="29">
        <v>0.24223590288346442</v>
      </c>
      <c r="C71" s="3">
        <v>8.5000000014625862E-2</v>
      </c>
      <c r="D71" s="3">
        <v>9.1832389485778959E-2</v>
      </c>
      <c r="E71" s="3">
        <v>0.11227245262301921</v>
      </c>
      <c r="F71" s="3">
        <v>5.8861237538611687E-2</v>
      </c>
      <c r="G71" s="3">
        <v>8.0797818895107468E-2</v>
      </c>
      <c r="H71" s="3">
        <v>0.1045785055080381</v>
      </c>
      <c r="I71" s="3">
        <v>0.10599024993473301</v>
      </c>
      <c r="J71" s="3">
        <v>0.11342774622772811</v>
      </c>
      <c r="K71" s="3">
        <v>8.5057865380856773E-2</v>
      </c>
      <c r="L71" s="3">
        <v>0.13924136373236731</v>
      </c>
      <c r="M71" s="3">
        <v>0.10794037073505781</v>
      </c>
      <c r="N71" s="17"/>
      <c r="O71" s="3"/>
      <c r="Q71" s="3"/>
    </row>
    <row r="72" spans="1:17" x14ac:dyDescent="0.25">
      <c r="A72" t="s">
        <v>86</v>
      </c>
      <c r="B72" s="29">
        <v>0.24254765414870116</v>
      </c>
      <c r="C72" s="3">
        <v>8.7499999981086318E-2</v>
      </c>
      <c r="D72" s="3">
        <v>9.3572519214016783E-2</v>
      </c>
      <c r="E72" s="3">
        <v>0.1117344458301938</v>
      </c>
      <c r="F72" s="3">
        <v>6.0109567580129669E-2</v>
      </c>
      <c r="G72" s="3">
        <v>8.3419158241183955E-2</v>
      </c>
      <c r="H72" s="3">
        <v>0.10454671635663466</v>
      </c>
      <c r="I72" s="3">
        <v>0.10489265952004001</v>
      </c>
      <c r="J72" s="3">
        <v>0.11311564195125925</v>
      </c>
      <c r="K72" s="3">
        <v>8.6804317412771712E-2</v>
      </c>
      <c r="L72" s="3">
        <v>0.13370148878644822</v>
      </c>
      <c r="M72" s="3">
        <v>0.10810348495191976</v>
      </c>
      <c r="N72" s="17"/>
      <c r="O72" s="3"/>
      <c r="Q72" s="3"/>
    </row>
    <row r="73" spans="1:17" x14ac:dyDescent="0.25">
      <c r="A73" t="s">
        <v>87</v>
      </c>
      <c r="B73" s="29">
        <v>0.24292159659696183</v>
      </c>
      <c r="C73" s="3">
        <v>9.000007993121005E-2</v>
      </c>
      <c r="D73" s="3">
        <v>9.5304500306787929E-2</v>
      </c>
      <c r="E73" s="3">
        <v>0.11115429096764728</v>
      </c>
      <c r="F73" s="3">
        <v>6.1374797943489573E-2</v>
      </c>
      <c r="G73" s="3">
        <v>8.6137278197760889E-2</v>
      </c>
      <c r="H73" s="3">
        <v>0.10447221871330538</v>
      </c>
      <c r="I73" s="3">
        <v>0.10373467930676032</v>
      </c>
      <c r="J73" s="3">
        <v>0.11276213373552905</v>
      </c>
      <c r="K73" s="3">
        <v>8.8559434451522659E-2</v>
      </c>
      <c r="L73" s="3">
        <v>0.12827260657938322</v>
      </c>
      <c r="M73" s="3">
        <v>0.10822806093565276</v>
      </c>
      <c r="N73" s="17"/>
      <c r="Q73" s="3"/>
    </row>
    <row r="74" spans="1:17" x14ac:dyDescent="0.25">
      <c r="A74" t="s">
        <v>88</v>
      </c>
      <c r="B74" s="29">
        <v>0.24335403069524736</v>
      </c>
      <c r="C74" s="3">
        <v>9.2500000030296625E-2</v>
      </c>
      <c r="D74" s="3">
        <v>9.707273558068881E-2</v>
      </c>
      <c r="E74" s="3">
        <v>0.11051936243015938</v>
      </c>
      <c r="F74" s="3">
        <v>6.2636305102602916E-2</v>
      </c>
      <c r="G74" s="3">
        <v>8.8913390665870826E-2</v>
      </c>
      <c r="H74" s="3">
        <v>0.10435998180421295</v>
      </c>
      <c r="I74" s="3">
        <v>0.10258870433296259</v>
      </c>
      <c r="J74" s="3">
        <v>0.11235198552906417</v>
      </c>
      <c r="K74" s="3">
        <v>9.0334375650719292E-2</v>
      </c>
      <c r="L74" s="3">
        <v>0.12292056981150283</v>
      </c>
      <c r="M74" s="3">
        <v>0.10830258895919873</v>
      </c>
      <c r="N74" s="17"/>
      <c r="Q74" s="3"/>
    </row>
    <row r="75" spans="1:17" x14ac:dyDescent="0.25">
      <c r="A75" t="s">
        <v>89</v>
      </c>
      <c r="B75" s="29">
        <v>0.24385230975601452</v>
      </c>
      <c r="C75" s="3">
        <v>9.5000000003291424E-2</v>
      </c>
      <c r="D75" s="3">
        <v>9.8839709086328234E-2</v>
      </c>
      <c r="E75" s="3">
        <v>0.10983846009313204</v>
      </c>
      <c r="F75" s="3">
        <v>6.3917954423721279E-2</v>
      </c>
      <c r="G75" s="3">
        <v>9.1780672971690153E-2</v>
      </c>
      <c r="H75" s="3">
        <v>0.10420191431585836</v>
      </c>
      <c r="I75" s="3">
        <v>0.10137731920915699</v>
      </c>
      <c r="J75" s="3">
        <v>0.11189703283034366</v>
      </c>
      <c r="K75" s="3">
        <v>9.2125623167928633E-2</v>
      </c>
      <c r="L75" s="3">
        <v>0.11768575897266892</v>
      </c>
      <c r="M75" s="3">
        <v>0.10833555484338232</v>
      </c>
      <c r="N75" s="17"/>
      <c r="Q75" s="3"/>
    </row>
    <row r="76" spans="1:17" x14ac:dyDescent="0.25">
      <c r="A76" t="s">
        <v>90</v>
      </c>
      <c r="B76" s="29">
        <v>0.2444146735394849</v>
      </c>
      <c r="C76" s="3">
        <v>9.7500094983118429E-2</v>
      </c>
      <c r="D76" s="3">
        <v>0.10061889648553342</v>
      </c>
      <c r="E76" s="3">
        <v>0.10910722734659163</v>
      </c>
      <c r="F76" s="3">
        <v>6.5211402963294973E-2</v>
      </c>
      <c r="G76" s="3">
        <v>9.473036816703613E-2</v>
      </c>
      <c r="H76" s="3">
        <v>0.10399978126693404</v>
      </c>
      <c r="I76" s="3">
        <v>0.10012662230879114</v>
      </c>
      <c r="J76" s="3">
        <v>0.11139156339594738</v>
      </c>
      <c r="K76" s="3">
        <v>9.3934385966311831E-2</v>
      </c>
      <c r="L76" s="3">
        <v>0.11255657518303464</v>
      </c>
      <c r="M76" s="3">
        <v>0.10832317680305339</v>
      </c>
      <c r="N76" s="17"/>
      <c r="Q76" s="3"/>
    </row>
    <row r="77" spans="1:17" x14ac:dyDescent="0.25">
      <c r="A77" t="s">
        <v>91</v>
      </c>
      <c r="B77" s="29">
        <v>0.2450415783853841</v>
      </c>
      <c r="C77" s="3">
        <v>9.9999999999491773E-2</v>
      </c>
      <c r="D77" s="3">
        <v>0.10240794740527287</v>
      </c>
      <c r="E77" s="3">
        <v>0.1083258653560365</v>
      </c>
      <c r="F77" s="3">
        <v>6.6516185158337654E-2</v>
      </c>
      <c r="G77" s="3">
        <v>9.776658662743791E-2</v>
      </c>
      <c r="H77" s="3">
        <v>0.10375237743949602</v>
      </c>
      <c r="I77" s="3">
        <v>9.8837384068976589E-2</v>
      </c>
      <c r="J77" s="3">
        <v>0.11083531679644465</v>
      </c>
      <c r="K77" s="3">
        <v>9.5759302709059857E-2</v>
      </c>
      <c r="L77" s="3">
        <v>0.10753525002349791</v>
      </c>
      <c r="M77" s="3">
        <v>0.10826378441939169</v>
      </c>
      <c r="N77" s="17"/>
      <c r="Q77" s="3"/>
    </row>
    <row r="78" spans="1:17" x14ac:dyDescent="0.25">
      <c r="A78" t="s">
        <v>92</v>
      </c>
      <c r="B78" s="29">
        <v>0.24569049047661073</v>
      </c>
      <c r="C78" s="3">
        <v>0.10250009997957682</v>
      </c>
      <c r="D78" s="3">
        <v>0.10417835235685696</v>
      </c>
      <c r="E78" s="3">
        <v>0.10752339871276441</v>
      </c>
      <c r="F78" s="3">
        <v>6.7774236234053847E-2</v>
      </c>
      <c r="G78" s="3">
        <v>0.10092746955594865</v>
      </c>
      <c r="H78" s="3">
        <v>0.10349045793999785</v>
      </c>
      <c r="I78" s="3">
        <v>9.7578246587276915E-2</v>
      </c>
      <c r="J78" s="3">
        <v>0.11025817314632969</v>
      </c>
      <c r="K78" s="3">
        <v>9.7547782325306379E-2</v>
      </c>
      <c r="L78" s="3">
        <v>0.1025536210584581</v>
      </c>
      <c r="M78" s="3">
        <v>0.10816826217448414</v>
      </c>
      <c r="N78" s="17"/>
      <c r="Q78" s="3"/>
    </row>
    <row r="79" spans="1:17" x14ac:dyDescent="0.25">
      <c r="A79" t="s">
        <v>93</v>
      </c>
      <c r="B79" s="29">
        <v>0.24648681582004028</v>
      </c>
      <c r="C79" s="3">
        <v>0.10499999998589253</v>
      </c>
      <c r="D79" s="3">
        <v>0.10602529842539635</v>
      </c>
      <c r="E79" s="3">
        <v>0.10660325909131038</v>
      </c>
      <c r="F79" s="3">
        <v>6.9150329302032576E-2</v>
      </c>
      <c r="G79" s="3">
        <v>0.10411424422806458</v>
      </c>
      <c r="H79" s="3">
        <v>0.10311731257583023</v>
      </c>
      <c r="I79" s="3">
        <v>9.6148072177369204E-2</v>
      </c>
      <c r="J79" s="3">
        <v>0.10956458286394878</v>
      </c>
      <c r="K79" s="3">
        <v>9.9455288068590095E-2</v>
      </c>
      <c r="L79" s="3">
        <v>9.7823233038389773E-2</v>
      </c>
      <c r="M79" s="3">
        <v>0.10799838012422253</v>
      </c>
      <c r="N79" s="17"/>
      <c r="Q79" s="3"/>
    </row>
    <row r="80" spans="1:17" x14ac:dyDescent="0.25">
      <c r="A80" t="s">
        <v>94</v>
      </c>
      <c r="B80" s="29">
        <v>0.2473153809547203</v>
      </c>
      <c r="C80" s="3">
        <v>0.10749999997321655</v>
      </c>
      <c r="D80" s="3">
        <v>0.10784014345089009</v>
      </c>
      <c r="E80" s="3">
        <v>0.10566699917914202</v>
      </c>
      <c r="F80" s="3">
        <v>7.0492370389839507E-2</v>
      </c>
      <c r="G80" s="3">
        <v>0.1074264751430978</v>
      </c>
      <c r="H80" s="3">
        <v>0.10272623415263109</v>
      </c>
      <c r="I80" s="3">
        <v>9.4747627486677394E-2</v>
      </c>
      <c r="J80" s="3">
        <v>0.10885169522632235</v>
      </c>
      <c r="K80" s="3">
        <v>0.10132763888252819</v>
      </c>
      <c r="L80" s="3">
        <v>9.3135025469390023E-2</v>
      </c>
      <c r="M80" s="3">
        <v>0.10778579067861152</v>
      </c>
      <c r="N80" s="17"/>
      <c r="Q80" s="3"/>
    </row>
    <row r="81" spans="1:17" x14ac:dyDescent="0.25">
      <c r="A81" t="s">
        <v>95</v>
      </c>
      <c r="B81" s="29">
        <v>0.24821212680998353</v>
      </c>
      <c r="C81" s="3">
        <v>0.10999999996825251</v>
      </c>
      <c r="D81" s="3">
        <v>0.10966297681648646</v>
      </c>
      <c r="E81" s="3">
        <v>0.10467812271856555</v>
      </c>
      <c r="F81" s="3">
        <v>7.1845737632398834E-2</v>
      </c>
      <c r="G81" s="3">
        <v>0.11083586867513284</v>
      </c>
      <c r="H81" s="3">
        <v>0.10228524707656679</v>
      </c>
      <c r="I81" s="3">
        <v>9.3308433927590681E-2</v>
      </c>
      <c r="J81" s="3">
        <v>0.10808540538397587</v>
      </c>
      <c r="K81" s="3">
        <v>0.10321572695918571</v>
      </c>
      <c r="L81" s="3">
        <v>8.8561772612749098E-2</v>
      </c>
      <c r="M81" s="3">
        <v>0.10752070832140116</v>
      </c>
      <c r="N81" s="17"/>
      <c r="Q81" s="3"/>
    </row>
    <row r="82" spans="1:17" x14ac:dyDescent="0.25">
      <c r="A82" t="s">
        <v>96</v>
      </c>
      <c r="B82" s="29">
        <v>0.24917734195110572</v>
      </c>
      <c r="C82" s="3">
        <v>0.11250000008511463</v>
      </c>
      <c r="D82" s="3">
        <v>0.1114952270821522</v>
      </c>
      <c r="E82" s="3">
        <v>0.10365011843389253</v>
      </c>
      <c r="F82" s="3">
        <v>7.3214202475072529E-2</v>
      </c>
      <c r="G82" s="3">
        <v>0.11431619586911425</v>
      </c>
      <c r="H82" s="3">
        <v>0.10180036952285101</v>
      </c>
      <c r="I82" s="3">
        <v>9.1822793017170265E-2</v>
      </c>
      <c r="J82" s="3">
        <v>0.10726268353083591</v>
      </c>
      <c r="K82" s="3">
        <v>0.10512828753685503</v>
      </c>
      <c r="L82" s="3">
        <v>8.4090714315173551E-2</v>
      </c>
      <c r="M82" s="3">
        <v>0.10721940797183044</v>
      </c>
      <c r="N82" s="17"/>
      <c r="Q82" s="3"/>
    </row>
    <row r="83" spans="1:17" x14ac:dyDescent="0.25">
      <c r="A83" t="s">
        <v>97</v>
      </c>
      <c r="B83" s="29">
        <v>0.25021367428508495</v>
      </c>
      <c r="C83" s="3">
        <v>0.11499999999285741</v>
      </c>
      <c r="D83" s="3">
        <v>0.11332880878118722</v>
      </c>
      <c r="E83" s="3">
        <v>0.10255696871852689</v>
      </c>
      <c r="F83" s="3">
        <v>7.4590709685077861E-2</v>
      </c>
      <c r="G83" s="3">
        <v>0.11792967587794338</v>
      </c>
      <c r="H83" s="3">
        <v>0.10125846501796283</v>
      </c>
      <c r="I83" s="3">
        <v>9.0304931918824438E-2</v>
      </c>
      <c r="J83" s="3">
        <v>0.10638455818484978</v>
      </c>
      <c r="K83" s="3">
        <v>0.10704443869385143</v>
      </c>
      <c r="L83" s="3">
        <v>7.9752024070451233E-2</v>
      </c>
      <c r="M83" s="3">
        <v>0.10684941895980629</v>
      </c>
      <c r="N83" s="17"/>
      <c r="Q83" s="3"/>
    </row>
    <row r="84" spans="1:17" x14ac:dyDescent="0.25">
      <c r="A84" t="s">
        <v>98</v>
      </c>
      <c r="B84" s="29">
        <v>0.25132174707315341</v>
      </c>
      <c r="C84" s="3">
        <v>0.11749999996190749</v>
      </c>
      <c r="D84" s="3">
        <v>0.11516574266354883</v>
      </c>
      <c r="E84" s="3">
        <v>0.10141098761300278</v>
      </c>
      <c r="F84" s="3">
        <v>7.5978918876091039E-2</v>
      </c>
      <c r="G84" s="3">
        <v>0.12164951024290332</v>
      </c>
      <c r="H84" s="3">
        <v>0.10066464339932689</v>
      </c>
      <c r="I84" s="3">
        <v>8.8749699230058154E-2</v>
      </c>
      <c r="J84" s="3">
        <v>0.10545106523707518</v>
      </c>
      <c r="K84" s="3">
        <v>0.10897329871791858</v>
      </c>
      <c r="L84" s="3">
        <v>7.5532048873291624E-2</v>
      </c>
      <c r="M84" s="3">
        <v>0.10642408526333404</v>
      </c>
      <c r="N84" s="17"/>
      <c r="Q84" s="3"/>
    </row>
    <row r="85" spans="1:17" x14ac:dyDescent="0.25">
      <c r="A85" t="s">
        <v>99</v>
      </c>
      <c r="B85" s="29">
        <v>0.25250254396905231</v>
      </c>
      <c r="C85" s="3">
        <v>0.11999999996532305</v>
      </c>
      <c r="D85" s="3">
        <v>0.11700445053527338</v>
      </c>
      <c r="E85" s="3">
        <v>0.10021192412494331</v>
      </c>
      <c r="F85" s="3">
        <v>7.7378447889818971E-2</v>
      </c>
      <c r="G85" s="3">
        <v>0.12547973130913592</v>
      </c>
      <c r="H85" s="3">
        <v>0.10001809898917896</v>
      </c>
      <c r="I85" s="3">
        <v>8.7156986489415486E-2</v>
      </c>
      <c r="J85" s="3">
        <v>0.10446171811099145</v>
      </c>
      <c r="K85" s="3">
        <v>0.11091369060737598</v>
      </c>
      <c r="L85" s="3">
        <v>7.1432574438729746E-2</v>
      </c>
      <c r="M85" s="3">
        <v>0.10594237744528491</v>
      </c>
      <c r="N85" s="17"/>
      <c r="Q85" s="3"/>
    </row>
    <row r="86" spans="1:17" x14ac:dyDescent="0.25">
      <c r="A86" t="s">
        <v>100</v>
      </c>
      <c r="B86" s="29">
        <v>0.25375703175673681</v>
      </c>
      <c r="C86" s="3">
        <v>0.12250011999115402</v>
      </c>
      <c r="D86" s="3">
        <v>0.1188441814425362</v>
      </c>
      <c r="E86" s="3">
        <v>9.8959658871930076E-2</v>
      </c>
      <c r="F86" s="3">
        <v>7.878873160448166E-2</v>
      </c>
      <c r="G86" s="3">
        <v>0.12942338775787418</v>
      </c>
      <c r="H86" s="3">
        <v>9.9317944978600789E-2</v>
      </c>
      <c r="I86" s="3">
        <v>8.5527549229522132E-2</v>
      </c>
      <c r="J86" s="3">
        <v>0.10341592437141894</v>
      </c>
      <c r="K86" s="3">
        <v>0.1128649584922133</v>
      </c>
      <c r="L86" s="3">
        <v>6.745438072809172E-2</v>
      </c>
      <c r="M86" s="3">
        <v>0.10540328260042567</v>
      </c>
      <c r="N86" s="17"/>
      <c r="Q86" s="3"/>
    </row>
    <row r="87" spans="1:17" x14ac:dyDescent="0.25">
      <c r="A87" t="s">
        <v>101</v>
      </c>
      <c r="B87" s="29">
        <v>0.25508636948183727</v>
      </c>
      <c r="C87" s="3">
        <v>0.12500012242413786</v>
      </c>
      <c r="D87" s="3">
        <v>0.12068310475122969</v>
      </c>
      <c r="E87" s="3">
        <v>9.7653903808795989E-2</v>
      </c>
      <c r="F87" s="3">
        <v>8.0209310417198754E-2</v>
      </c>
      <c r="G87" s="3">
        <v>0.13348453519974679</v>
      </c>
      <c r="H87" s="3">
        <v>9.8563218723128385E-2</v>
      </c>
      <c r="I87" s="3">
        <v>8.3861542637406208E-2</v>
      </c>
      <c r="J87" s="3">
        <v>0.10231307763965937</v>
      </c>
      <c r="K87" s="3">
        <v>0.11482574206905836</v>
      </c>
      <c r="L87" s="3">
        <v>6.3599951243326264E-2</v>
      </c>
      <c r="M87" s="3">
        <v>0.10480561342330848</v>
      </c>
      <c r="N87" s="17"/>
      <c r="Q87" s="3"/>
    </row>
    <row r="88" spans="1:17" x14ac:dyDescent="0.25">
      <c r="A88" t="s">
        <v>102</v>
      </c>
      <c r="B88" s="29">
        <v>0.25649171173752838</v>
      </c>
      <c r="C88" s="3">
        <v>0.12749999996080269</v>
      </c>
      <c r="D88" s="3">
        <v>0.12251952924262149</v>
      </c>
      <c r="E88" s="3">
        <v>9.6294517922360087E-2</v>
      </c>
      <c r="F88" s="3">
        <v>8.163960366008842E-2</v>
      </c>
      <c r="G88" s="3">
        <v>0.13766747626253931</v>
      </c>
      <c r="H88" s="3">
        <v>9.7752981377500769E-2</v>
      </c>
      <c r="I88" s="3">
        <v>8.2159523419409158E-2</v>
      </c>
      <c r="J88" s="3">
        <v>0.10115263829124437</v>
      </c>
      <c r="K88" s="3">
        <v>0.11679465969377285</v>
      </c>
      <c r="L88" s="3">
        <v>5.9870861543654931E-2</v>
      </c>
      <c r="M88" s="3">
        <v>0.10414820846056537</v>
      </c>
      <c r="N88" s="17"/>
      <c r="Q88" s="3"/>
    </row>
    <row r="89" spans="1:17" x14ac:dyDescent="0.25">
      <c r="A89" t="s">
        <v>103</v>
      </c>
      <c r="B89" s="29">
        <v>0.25797413557501297</v>
      </c>
      <c r="C89" s="3">
        <v>0.12999999997932687</v>
      </c>
      <c r="D89" s="3">
        <v>0.12435301972380709</v>
      </c>
      <c r="E89" s="3">
        <v>9.4882354347417902E-2</v>
      </c>
      <c r="F89" s="3">
        <v>8.3079017030156369E-2</v>
      </c>
      <c r="G89" s="3">
        <v>0.14197346806231326</v>
      </c>
      <c r="H89" s="3">
        <v>9.688646302127929E-2</v>
      </c>
      <c r="I89" s="3">
        <v>8.0424354608294474E-2</v>
      </c>
      <c r="J89" s="3">
        <v>9.9934478321516806E-2</v>
      </c>
      <c r="K89" s="3">
        <v>0.11877131729108734</v>
      </c>
      <c r="L89" s="3">
        <v>5.6265475412232986E-2</v>
      </c>
      <c r="M89" s="3">
        <v>0.10343005222550423</v>
      </c>
      <c r="N89" s="17"/>
      <c r="Q89" s="3"/>
    </row>
    <row r="90" spans="1:17" x14ac:dyDescent="0.25">
      <c r="A90" t="s">
        <v>104</v>
      </c>
      <c r="B90" s="29">
        <v>0.25953532510860905</v>
      </c>
      <c r="C90" s="3">
        <v>0.13250012993151927</v>
      </c>
      <c r="D90" s="3">
        <v>0.1261808131353003</v>
      </c>
      <c r="E90" s="3">
        <v>9.3416798288717823E-2</v>
      </c>
      <c r="F90" s="3">
        <v>8.4527346304362594E-2</v>
      </c>
      <c r="G90" s="3">
        <v>0.14640885944281459</v>
      </c>
      <c r="H90" s="3">
        <v>9.5962598296699578E-2</v>
      </c>
      <c r="I90" s="3">
        <v>7.8655394229415601E-2</v>
      </c>
      <c r="J90" s="3">
        <v>9.8657877200890226E-2</v>
      </c>
      <c r="K90" s="3">
        <v>0.12075372757335019</v>
      </c>
      <c r="L90" s="3">
        <v>5.2786775372835264E-2</v>
      </c>
      <c r="M90" s="3">
        <v>0.10264981041897839</v>
      </c>
      <c r="N90" s="17"/>
      <c r="Q90" s="3"/>
    </row>
    <row r="91" spans="1:17" x14ac:dyDescent="0.25">
      <c r="A91" t="s">
        <v>105</v>
      </c>
      <c r="B91">
        <v>0.26117040416886611</v>
      </c>
      <c r="C91" s="3">
        <v>0.13499999993542988</v>
      </c>
      <c r="D91" s="3">
        <v>0.12798132909074617</v>
      </c>
      <c r="E91" s="3">
        <v>9.1897398134094088E-2</v>
      </c>
      <c r="F91" s="3">
        <v>8.5973317928539517E-2</v>
      </c>
      <c r="G91" s="3">
        <v>0.15102005797824383</v>
      </c>
      <c r="H91" s="3">
        <v>9.4981067883404241E-2</v>
      </c>
      <c r="I91" s="3">
        <v>7.6848178114557783E-2</v>
      </c>
      <c r="J91" s="3">
        <v>9.732334383235465E-2</v>
      </c>
      <c r="K91" s="3">
        <v>0.12272123409007854</v>
      </c>
      <c r="L91" s="3">
        <v>4.9448131554807331E-2</v>
      </c>
      <c r="M91" s="3">
        <v>0.10180594127358758</v>
      </c>
      <c r="N91" s="17"/>
      <c r="Q91" s="3"/>
    </row>
    <row r="92" spans="1:17" x14ac:dyDescent="0.25">
      <c r="A92" t="s">
        <v>106</v>
      </c>
      <c r="B92">
        <v>0.26289160151391877</v>
      </c>
      <c r="C92" s="3">
        <v>0.1375000000279146</v>
      </c>
      <c r="D92" s="3">
        <v>0.129789541897364</v>
      </c>
      <c r="E92" s="3">
        <v>9.0327462595361674E-2</v>
      </c>
      <c r="F92" s="3">
        <v>8.7435637822344481E-2</v>
      </c>
      <c r="G92" s="3">
        <v>0.15572814458551618</v>
      </c>
      <c r="H92" s="3">
        <v>9.3940971200847947E-2</v>
      </c>
      <c r="I92" s="3">
        <v>7.5016859283459469E-2</v>
      </c>
      <c r="J92" s="3">
        <v>9.5930328797691769E-2</v>
      </c>
      <c r="K92" s="3">
        <v>0.12470785503054391</v>
      </c>
      <c r="L92" s="3">
        <v>4.6224251780791606E-2</v>
      </c>
      <c r="M92" s="3">
        <v>0.10089894739486702</v>
      </c>
      <c r="N92" s="17"/>
      <c r="Q92" s="3"/>
    </row>
    <row r="93" spans="1:17" x14ac:dyDescent="0.25">
      <c r="A93" t="s">
        <v>107</v>
      </c>
      <c r="B93">
        <v>0.26470110232730781</v>
      </c>
      <c r="C93" s="3">
        <v>0.14000013749351875</v>
      </c>
      <c r="D93" s="3">
        <v>0.13159393397171715</v>
      </c>
      <c r="E93" s="3">
        <v>8.8735647534391893E-2</v>
      </c>
      <c r="F93" s="3">
        <v>8.8907822025266009E-2</v>
      </c>
      <c r="G93" s="3">
        <v>0.16056706154776093</v>
      </c>
      <c r="H93" s="3">
        <v>9.2875070657522998E-2</v>
      </c>
      <c r="I93" s="3">
        <v>7.3120783287737606E-2</v>
      </c>
      <c r="J93" s="3">
        <v>9.439182803125519E-2</v>
      </c>
      <c r="K93" s="3">
        <v>0.12671195044248063</v>
      </c>
      <c r="L93" s="3">
        <v>4.3145809232306265E-2</v>
      </c>
      <c r="M93" s="3">
        <v>9.9950093432809098E-2</v>
      </c>
      <c r="N93" s="17"/>
      <c r="Q93" s="3"/>
    </row>
    <row r="94" spans="1:17" x14ac:dyDescent="0.25">
      <c r="A94" t="s">
        <v>108</v>
      </c>
      <c r="B94">
        <v>0.26659165176957694</v>
      </c>
      <c r="C94" s="3">
        <v>0.14249999994767015</v>
      </c>
      <c r="D94" s="3">
        <v>0.13334365491801664</v>
      </c>
      <c r="E94" s="3">
        <v>8.7063787091872832E-2</v>
      </c>
      <c r="F94" s="3">
        <v>9.0393011873031559E-2</v>
      </c>
      <c r="G94" s="3">
        <v>0.16557025805805239</v>
      </c>
      <c r="H94" s="3">
        <v>9.1690792084835368E-2</v>
      </c>
      <c r="I94" s="3">
        <v>7.1250654665409738E-2</v>
      </c>
      <c r="J94" s="3">
        <v>9.2974129148683887E-2</v>
      </c>
      <c r="K94" s="3">
        <v>0.12868619470309464</v>
      </c>
      <c r="L94" s="3">
        <v>4.0160680059863063E-2</v>
      </c>
      <c r="M94" s="3">
        <v>9.886683748165799E-2</v>
      </c>
      <c r="N94" s="17"/>
      <c r="Q94" s="3"/>
    </row>
    <row r="95" spans="1:17" x14ac:dyDescent="0.25">
      <c r="A95" t="s">
        <v>109</v>
      </c>
      <c r="B95">
        <v>0.26857595302185439</v>
      </c>
      <c r="C95" s="3">
        <v>0.14499999994084195</v>
      </c>
      <c r="D95" s="3">
        <v>0.13508535395954629</v>
      </c>
      <c r="E95" s="3">
        <v>8.5347551348096989E-2</v>
      </c>
      <c r="F95" s="3">
        <v>9.1890558787899909E-2</v>
      </c>
      <c r="G95" s="3">
        <v>0.17071245071335614</v>
      </c>
      <c r="H95" s="3">
        <v>9.0478048376109635E-2</v>
      </c>
      <c r="I95" s="3">
        <v>6.9327144487255535E-2</v>
      </c>
      <c r="J95" s="3">
        <v>9.1409000953320427E-2</v>
      </c>
      <c r="K95" s="3">
        <v>0.13066421318515675</v>
      </c>
      <c r="L95" s="3">
        <v>3.7320972104627634E-2</v>
      </c>
      <c r="M95" s="3">
        <v>9.7764705965320567E-2</v>
      </c>
      <c r="N95" s="17"/>
      <c r="Q95" s="3"/>
    </row>
    <row r="96" spans="1:17" x14ac:dyDescent="0.25">
      <c r="A96" t="s">
        <v>110</v>
      </c>
      <c r="B96">
        <v>0.27064922677665315</v>
      </c>
      <c r="C96" s="3">
        <v>0.14749999996756236</v>
      </c>
      <c r="D96" s="3">
        <v>0.13680108740166647</v>
      </c>
      <c r="E96" s="3">
        <v>8.3581202729590603E-2</v>
      </c>
      <c r="F96" s="3">
        <v>9.3396994914646064E-2</v>
      </c>
      <c r="G96" s="3">
        <v>0.17600785988187331</v>
      </c>
      <c r="H96" s="3">
        <v>8.9208089078758171E-2</v>
      </c>
      <c r="I96" s="3">
        <v>6.7373947723291555E-2</v>
      </c>
      <c r="J96" s="3">
        <v>8.9787561407100494E-2</v>
      </c>
      <c r="K96" s="3">
        <v>0.13263254985992259</v>
      </c>
      <c r="L96" s="3">
        <v>3.4609325532918851E-2</v>
      </c>
      <c r="M96" s="3">
        <v>9.660138160364759E-2</v>
      </c>
      <c r="N96" s="17"/>
      <c r="Q96" s="3"/>
    </row>
    <row r="97" spans="1:17" x14ac:dyDescent="0.25">
      <c r="A97" t="s">
        <v>111</v>
      </c>
      <c r="B97">
        <v>0.27281242847224751</v>
      </c>
      <c r="C97" s="3">
        <v>0.15000000003065644</v>
      </c>
      <c r="D97" s="3">
        <v>0.13848949775737474</v>
      </c>
      <c r="E97" s="3">
        <v>8.176496640416879E-2</v>
      </c>
      <c r="F97" s="3">
        <v>9.4910892490680659E-2</v>
      </c>
      <c r="G97" s="3">
        <v>0.18146004819401909</v>
      </c>
      <c r="H97" s="3">
        <v>8.7880936420053027E-2</v>
      </c>
      <c r="I97" s="3">
        <v>6.5391391088031686E-2</v>
      </c>
      <c r="J97" s="3">
        <v>8.8109667131585398E-2</v>
      </c>
      <c r="K97" s="3">
        <v>0.13458942384052006</v>
      </c>
      <c r="L97" s="3">
        <v>3.2026156299963408E-2</v>
      </c>
      <c r="M97" s="3">
        <v>9.5377020493478473E-2</v>
      </c>
      <c r="N97" s="17"/>
      <c r="Q97" s="3"/>
    </row>
    <row r="98" spans="1:17" x14ac:dyDescent="0.25">
      <c r="A98" t="s">
        <v>112</v>
      </c>
      <c r="B98">
        <v>0.27506199306089368</v>
      </c>
      <c r="C98" s="3">
        <v>0.15249999996677485</v>
      </c>
      <c r="D98" s="3">
        <v>0.14014694789165028</v>
      </c>
      <c r="E98" s="3">
        <v>7.9900879940350056E-2</v>
      </c>
      <c r="F98" s="3">
        <v>9.6425660488350412E-2</v>
      </c>
      <c r="G98" s="3">
        <v>0.18707699903852099</v>
      </c>
      <c r="H98" s="3">
        <v>8.6498303469808274E-2</v>
      </c>
      <c r="I98" s="3">
        <v>6.3381695605779512E-2</v>
      </c>
      <c r="J98" s="3">
        <v>8.6379125300221224E-2</v>
      </c>
      <c r="K98" s="3">
        <v>0.13652838538263984</v>
      </c>
      <c r="L98" s="3">
        <v>2.9568075637768504E-2</v>
      </c>
      <c r="M98" s="3">
        <v>9.4093927160170038E-2</v>
      </c>
      <c r="N98" s="17"/>
      <c r="Q98" s="3"/>
    </row>
    <row r="99" spans="1:17" x14ac:dyDescent="0.25">
      <c r="A99" t="s">
        <v>113</v>
      </c>
      <c r="B99">
        <v>0.27735303373270848</v>
      </c>
      <c r="C99" s="3">
        <v>0.15499999999215464</v>
      </c>
      <c r="D99" s="3">
        <v>0.14188987094080227</v>
      </c>
      <c r="E99" s="3">
        <v>7.7993174905234233E-2</v>
      </c>
      <c r="F99" s="3">
        <v>9.7863123018334455E-2</v>
      </c>
      <c r="G99" s="3">
        <v>0.1928498811204076</v>
      </c>
      <c r="H99" s="3">
        <v>8.4991333979547404E-2</v>
      </c>
      <c r="I99" s="3">
        <v>6.1448334921931587E-2</v>
      </c>
      <c r="J99" s="3">
        <v>8.4596035452513138E-2</v>
      </c>
      <c r="K99" s="3">
        <v>0.1384889976974798</v>
      </c>
      <c r="L99" s="3">
        <v>2.7222889023171076E-2</v>
      </c>
      <c r="M99" s="3">
        <v>9.265635879404624E-2</v>
      </c>
      <c r="N99" s="17"/>
      <c r="Q99" s="3"/>
    </row>
    <row r="100" spans="1:17" x14ac:dyDescent="0.25">
      <c r="A100" t="s">
        <v>114</v>
      </c>
      <c r="B100">
        <v>0.27979167821784096</v>
      </c>
      <c r="C100" s="3">
        <v>0.15750015496489331</v>
      </c>
      <c r="D100" s="3">
        <v>0.14351366217547679</v>
      </c>
      <c r="E100" s="3">
        <v>7.6045297575227044E-2</v>
      </c>
      <c r="F100" s="3">
        <v>9.9387177693068873E-2</v>
      </c>
      <c r="G100" s="3">
        <v>0.19876860044328645</v>
      </c>
      <c r="H100" s="3">
        <v>8.346980556444196E-2</v>
      </c>
      <c r="I100" s="3">
        <v>5.9421889600024445E-2</v>
      </c>
      <c r="J100" s="3">
        <v>8.2751585130749691E-2</v>
      </c>
      <c r="K100" s="3">
        <v>0.14042551096584086</v>
      </c>
      <c r="L100" s="3">
        <v>2.50136860211485E-2</v>
      </c>
      <c r="M100" s="3">
        <v>9.1202785089600433E-2</v>
      </c>
      <c r="N100" s="17"/>
      <c r="Q100" s="3"/>
    </row>
    <row r="101" spans="1:17" x14ac:dyDescent="0.25">
      <c r="A101" t="s">
        <v>115</v>
      </c>
      <c r="B101">
        <v>0.28229488651161322</v>
      </c>
      <c r="C101" s="3">
        <v>0.16000015747681068</v>
      </c>
      <c r="D101" s="3">
        <v>0.14506842959790345</v>
      </c>
      <c r="E101" s="3">
        <v>7.4073217412968198E-2</v>
      </c>
      <c r="F101" s="3">
        <v>0.10087276138115334</v>
      </c>
      <c r="G101" s="3">
        <v>0.20491988629736307</v>
      </c>
      <c r="H101" s="3">
        <v>8.1906454415000496E-2</v>
      </c>
      <c r="I101" s="3">
        <v>5.7394418595207559E-2</v>
      </c>
      <c r="J101" s="3">
        <v>8.0849752048969062E-2</v>
      </c>
      <c r="K101" s="3">
        <v>0.14230111863651898</v>
      </c>
      <c r="L101" s="3">
        <v>2.2913479587583649E-2</v>
      </c>
      <c r="M101" s="3">
        <v>8.9700482229192524E-2</v>
      </c>
      <c r="N101" s="17"/>
      <c r="Q101" s="3"/>
    </row>
    <row r="102" spans="1:17" x14ac:dyDescent="0.25">
      <c r="A102" t="s">
        <v>116</v>
      </c>
      <c r="B102">
        <v>0.28490792139946891</v>
      </c>
      <c r="C102" s="3">
        <v>0.16249999994228528</v>
      </c>
      <c r="D102" s="3">
        <v>0.14658912590672338</v>
      </c>
      <c r="E102" s="3">
        <v>7.2054223121808134E-2</v>
      </c>
      <c r="F102" s="3">
        <v>0.10237967869762779</v>
      </c>
      <c r="G102" s="3">
        <v>0.21121929508050197</v>
      </c>
      <c r="H102" s="3">
        <v>8.0275704899304731E-2</v>
      </c>
      <c r="I102" s="3">
        <v>5.5346549330352428E-2</v>
      </c>
      <c r="J102" s="3">
        <v>7.8904576093369302E-2</v>
      </c>
      <c r="K102" s="3">
        <v>0.14417225906531175</v>
      </c>
      <c r="L102" s="3">
        <v>2.0940178504200973E-2</v>
      </c>
      <c r="M102" s="3">
        <v>8.8118409322533703E-2</v>
      </c>
      <c r="N102" s="17"/>
      <c r="Q102" s="3"/>
    </row>
    <row r="103" spans="1:17" x14ac:dyDescent="0.25">
      <c r="A103" t="s">
        <v>117</v>
      </c>
      <c r="B103">
        <v>0.2876172916977614</v>
      </c>
      <c r="C103" s="3">
        <v>0.16499999987685793</v>
      </c>
      <c r="D103" s="3">
        <v>0.14805733364404203</v>
      </c>
      <c r="E103" s="3">
        <v>6.9999151021186243E-2</v>
      </c>
      <c r="F103" s="3">
        <v>0.10388646241351068</v>
      </c>
      <c r="G103" s="3">
        <v>0.21770175566660147</v>
      </c>
      <c r="H103" s="3">
        <v>7.8586921244060984E-2</v>
      </c>
      <c r="I103" s="3">
        <v>5.3287752895109432E-2</v>
      </c>
      <c r="J103" s="3">
        <v>7.6913732999536036E-2</v>
      </c>
      <c r="K103" s="3">
        <v>0.14601607123804367</v>
      </c>
      <c r="L103" s="3">
        <v>1.9084616572289565E-2</v>
      </c>
      <c r="M103" s="3">
        <v>8.6466201982987045E-2</v>
      </c>
      <c r="N103" s="17"/>
      <c r="Q103" s="3"/>
    </row>
    <row r="104" spans="1:17" x14ac:dyDescent="0.25">
      <c r="A104" t="s">
        <v>118</v>
      </c>
      <c r="B104">
        <v>0.29042137089607467</v>
      </c>
      <c r="C104" s="3">
        <v>0.1674999999490501</v>
      </c>
      <c r="D104" s="3">
        <v>0.1494674537763844</v>
      </c>
      <c r="E104" s="3">
        <v>6.7912276450599204E-2</v>
      </c>
      <c r="F104" s="3">
        <v>0.10538873418739657</v>
      </c>
      <c r="G104" s="3">
        <v>0.22437245113257814</v>
      </c>
      <c r="H104" s="3">
        <v>7.6844853378812278E-2</v>
      </c>
      <c r="I104" s="3">
        <v>5.1221049494991511E-2</v>
      </c>
      <c r="J104" s="3">
        <v>7.4873544074994289E-2</v>
      </c>
      <c r="K104" s="3">
        <v>0.14782729350024584</v>
      </c>
      <c r="L104" s="3">
        <v>1.7342925503612404E-2</v>
      </c>
      <c r="M104" s="3">
        <v>8.4749418412457991E-2</v>
      </c>
      <c r="N104" s="17"/>
      <c r="Q104" s="3"/>
    </row>
    <row r="105" spans="1:17" x14ac:dyDescent="0.25">
      <c r="A105" t="s">
        <v>130</v>
      </c>
      <c r="B105">
        <v>0.29333842549249944</v>
      </c>
      <c r="C105" s="3">
        <v>0.17000000001426863</v>
      </c>
      <c r="D105" s="3">
        <v>0.15080117971997453</v>
      </c>
      <c r="E105" s="3">
        <v>6.5780220562255937E-2</v>
      </c>
      <c r="F105" s="3">
        <v>0.10690882337387979</v>
      </c>
      <c r="G105" s="3">
        <v>0.23122788806957784</v>
      </c>
      <c r="H105" s="3">
        <v>7.4991810606538672E-2</v>
      </c>
      <c r="I105" s="3">
        <v>4.9179826986430412E-2</v>
      </c>
      <c r="J105" s="3">
        <v>7.2803575274417678E-2</v>
      </c>
      <c r="K105" s="3">
        <v>0.14960369161015818</v>
      </c>
      <c r="L105" s="3">
        <v>1.5709528771339895E-2</v>
      </c>
      <c r="M105" s="3">
        <v>8.2993455218284204E-2</v>
      </c>
      <c r="N105" s="17"/>
      <c r="Q105" s="3"/>
    </row>
    <row r="106" spans="1:17" x14ac:dyDescent="0.25">
      <c r="A106" t="s">
        <v>131</v>
      </c>
      <c r="B106">
        <v>0.29630646166717151</v>
      </c>
      <c r="C106" s="3">
        <v>0.17250016995948569</v>
      </c>
      <c r="D106" s="3">
        <v>0.15207393479172945</v>
      </c>
      <c r="E106" s="3">
        <v>6.3625640793609786E-2</v>
      </c>
      <c r="F106" s="3">
        <v>0.10836143519538653</v>
      </c>
      <c r="G106" s="3">
        <v>0.23832280239951947</v>
      </c>
      <c r="H106" s="3">
        <v>7.3122164329595923E-2</v>
      </c>
      <c r="I106" s="3">
        <v>4.7099509811939416E-2</v>
      </c>
      <c r="J106" s="3">
        <v>7.0680435479906406E-2</v>
      </c>
      <c r="K106" s="3">
        <v>0.15132462476048758</v>
      </c>
      <c r="L106" s="3">
        <v>1.418765976553427E-2</v>
      </c>
      <c r="M106" s="3">
        <v>8.1201792629055344E-2</v>
      </c>
      <c r="N106" s="17"/>
      <c r="Q106" s="3"/>
    </row>
    <row r="107" spans="1:17" x14ac:dyDescent="0.25">
      <c r="A107" t="s">
        <v>132</v>
      </c>
      <c r="B107">
        <v>0.29944196594200867</v>
      </c>
      <c r="C107" s="3">
        <v>0.17499999997698484</v>
      </c>
      <c r="D107" s="3">
        <v>0.1533854647210916</v>
      </c>
      <c r="E107" s="3">
        <v>6.1419454641218854E-2</v>
      </c>
      <c r="F107" s="3">
        <v>0.10990438278080877</v>
      </c>
      <c r="G107" s="3">
        <v>0.24554991866508438</v>
      </c>
      <c r="H107" s="3">
        <v>7.1209145229909926E-2</v>
      </c>
      <c r="I107" s="3">
        <v>4.5072069767590255E-2</v>
      </c>
      <c r="J107" s="3">
        <v>6.8498369544162607E-2</v>
      </c>
      <c r="K107" s="3">
        <v>0.15291284889457912</v>
      </c>
      <c r="L107" s="3">
        <v>1.2773614719201149E-2</v>
      </c>
      <c r="M107" s="3">
        <v>7.9274731085485495E-2</v>
      </c>
      <c r="N107" s="17"/>
      <c r="Q107" s="3"/>
    </row>
    <row r="108" spans="1:17" x14ac:dyDescent="0.25">
      <c r="A108" t="s">
        <v>133</v>
      </c>
      <c r="B108">
        <v>0.30264176700596401</v>
      </c>
      <c r="C108" s="3">
        <v>0.17750017488842118</v>
      </c>
      <c r="D108" s="3">
        <v>0.15453169212831827</v>
      </c>
      <c r="E108" s="3">
        <v>5.92261443700094E-2</v>
      </c>
      <c r="F108" s="3">
        <v>0.11138812383182096</v>
      </c>
      <c r="G108" s="3">
        <v>0.25302041144192466</v>
      </c>
      <c r="H108" s="3">
        <v>6.9231942714999675E-2</v>
      </c>
      <c r="I108" s="3">
        <v>4.3014283856878249E-2</v>
      </c>
      <c r="J108" s="3">
        <v>6.6295323915655124E-2</v>
      </c>
      <c r="K108" s="3">
        <v>0.15452296602318452</v>
      </c>
      <c r="L108" s="3">
        <v>1.1460643720871539E-2</v>
      </c>
      <c r="M108" s="3">
        <v>7.7308468124944088E-2</v>
      </c>
      <c r="N108" s="17"/>
      <c r="Q108" s="3"/>
    </row>
    <row r="109" spans="1:17" x14ac:dyDescent="0.25">
      <c r="A109" t="s">
        <v>134</v>
      </c>
      <c r="B109">
        <v>0.30594497117623692</v>
      </c>
      <c r="C109" s="3">
        <v>0.18000017749149144</v>
      </c>
      <c r="D109" s="3">
        <v>0.15559362523399053</v>
      </c>
      <c r="E109" s="3">
        <v>5.7015886226982157E-2</v>
      </c>
      <c r="F109" s="3">
        <v>0.11286972354898285</v>
      </c>
      <c r="G109" s="3">
        <v>0.26069381721578638</v>
      </c>
      <c r="H109" s="3">
        <v>6.7204695202997405E-2</v>
      </c>
      <c r="I109" s="3">
        <v>4.0961383421994964E-2</v>
      </c>
      <c r="J109" s="3">
        <v>6.4061326021339571E-2</v>
      </c>
      <c r="K109" s="3">
        <v>0.15607329304753181</v>
      </c>
      <c r="L109" s="3">
        <v>1.0244189838663672E-2</v>
      </c>
      <c r="M109" s="3">
        <v>7.5282060550489568E-2</v>
      </c>
      <c r="N109" s="17"/>
      <c r="Q109" s="3"/>
    </row>
    <row r="110" spans="1:17" x14ac:dyDescent="0.25">
      <c r="A110" t="s">
        <v>135</v>
      </c>
      <c r="B110">
        <v>0.30934962361993129</v>
      </c>
      <c r="C110" s="3">
        <v>0.18250017996395224</v>
      </c>
      <c r="D110" s="3">
        <v>0.1565221974581322</v>
      </c>
      <c r="E110" s="3">
        <v>5.4690378325924612E-2</v>
      </c>
      <c r="F110" s="3">
        <v>0.11432929468991829</v>
      </c>
      <c r="G110" s="3">
        <v>0.26859407257125895</v>
      </c>
      <c r="H110" s="3">
        <v>6.5206966576325062E-2</v>
      </c>
      <c r="I110" s="3">
        <v>3.8983030273949587E-2</v>
      </c>
      <c r="J110" s="3">
        <v>6.1767022569253961E-2</v>
      </c>
      <c r="K110" s="3">
        <v>0.15759569684071612</v>
      </c>
      <c r="L110" s="3">
        <v>9.1173010590407562E-3</v>
      </c>
      <c r="M110" s="3">
        <v>7.3194039930092158E-2</v>
      </c>
      <c r="N110" s="17"/>
      <c r="Q110" s="3"/>
    </row>
    <row r="111" spans="1:17" x14ac:dyDescent="0.25">
      <c r="A111" t="s">
        <v>136</v>
      </c>
      <c r="B111">
        <v>0.31285392177986832</v>
      </c>
      <c r="C111" s="3">
        <v>0.18499999999891831</v>
      </c>
      <c r="D111" s="3">
        <v>0.15738936569708156</v>
      </c>
      <c r="E111" s="3">
        <v>5.2430620507112571E-2</v>
      </c>
      <c r="F111" s="3">
        <v>0.11578450284180311</v>
      </c>
      <c r="G111" s="3">
        <v>0.27671441806741875</v>
      </c>
      <c r="H111" s="3">
        <v>6.3101527405239999E-2</v>
      </c>
      <c r="I111" s="3">
        <v>3.6972698013716117E-2</v>
      </c>
      <c r="J111" s="3">
        <v>5.9463008148361175E-2</v>
      </c>
      <c r="K111" s="3">
        <v>0.15900698478403624</v>
      </c>
      <c r="L111" s="3">
        <v>8.0849413796652853E-3</v>
      </c>
      <c r="M111" s="3">
        <v>7.1051932898333184E-2</v>
      </c>
      <c r="N111" s="17"/>
      <c r="Q111" s="3"/>
    </row>
    <row r="112" spans="1:17" x14ac:dyDescent="0.25">
      <c r="A112" t="s">
        <v>137</v>
      </c>
      <c r="B112">
        <v>0.31646019939646497</v>
      </c>
      <c r="C112" s="3">
        <v>0.18749999999798109</v>
      </c>
      <c r="D112" s="3">
        <v>0.15815113131655695</v>
      </c>
      <c r="E112" s="3">
        <v>5.0160992729693557E-2</v>
      </c>
      <c r="F112" s="3">
        <v>0.117225749985441</v>
      </c>
      <c r="G112" s="3">
        <v>0.28506625574481048</v>
      </c>
      <c r="H112" s="3">
        <v>6.0953356546234905E-2</v>
      </c>
      <c r="I112" s="3">
        <v>3.4980843626476958E-2</v>
      </c>
      <c r="J112" s="3">
        <v>5.7132005408236597E-2</v>
      </c>
      <c r="K112" s="3">
        <v>0.16033651481704278</v>
      </c>
      <c r="L112" s="3">
        <v>7.1385522630181605E-3</v>
      </c>
      <c r="M112" s="3">
        <v>6.8854597691238056E-2</v>
      </c>
      <c r="N112" s="17"/>
      <c r="Q112" s="3"/>
    </row>
    <row r="113" spans="1:17" x14ac:dyDescent="0.25">
      <c r="A113" t="s">
        <v>138</v>
      </c>
      <c r="B113">
        <v>0.32015391329673704</v>
      </c>
      <c r="C113" s="3">
        <v>0.19000000009648432</v>
      </c>
      <c r="D113" s="3">
        <v>0.15884820607993749</v>
      </c>
      <c r="E113" s="3">
        <v>4.7890737514200594E-2</v>
      </c>
      <c r="F113" s="3">
        <v>0.11862746849696261</v>
      </c>
      <c r="G113" s="3">
        <v>0.29366914630315327</v>
      </c>
      <c r="H113" s="3">
        <v>5.8729812380513627E-2</v>
      </c>
      <c r="I113" s="3">
        <v>3.3008632259811099E-2</v>
      </c>
      <c r="J113" s="3">
        <v>5.477099056198538E-2</v>
      </c>
      <c r="K113" s="3">
        <v>0.16155941027443477</v>
      </c>
      <c r="L113" s="3">
        <v>6.2851582919207409E-3</v>
      </c>
      <c r="M113" s="3">
        <v>6.6610437579419993E-2</v>
      </c>
      <c r="N113" s="17"/>
      <c r="Q113" s="3"/>
    </row>
    <row r="114" spans="1:17" x14ac:dyDescent="0.25">
      <c r="A114" t="s">
        <v>139</v>
      </c>
      <c r="B114">
        <v>0.32398307278795074</v>
      </c>
      <c r="C114" s="3">
        <v>0.19250000002404544</v>
      </c>
      <c r="D114" s="3">
        <v>0.15932088026469624</v>
      </c>
      <c r="E114" s="3">
        <v>4.5596157765220788E-2</v>
      </c>
      <c r="F114" s="3">
        <v>0.12005931548798222</v>
      </c>
      <c r="G114" s="3">
        <v>0.30249860368257897</v>
      </c>
      <c r="H114" s="3">
        <v>5.6531051587059289E-2</v>
      </c>
      <c r="I114" s="3">
        <v>3.1071110651641105E-2</v>
      </c>
      <c r="J114" s="3">
        <v>5.2415551659235504E-2</v>
      </c>
      <c r="K114" s="3">
        <v>0.16272065053346055</v>
      </c>
      <c r="L114" s="3">
        <v>5.4905698731180933E-3</v>
      </c>
      <c r="M114" s="3">
        <v>6.4296108206363306E-2</v>
      </c>
      <c r="N114" s="17"/>
      <c r="Q114" s="3"/>
    </row>
    <row r="115" spans="1:17" x14ac:dyDescent="0.25">
      <c r="A115" t="s">
        <v>140</v>
      </c>
      <c r="B115">
        <v>0.32790072770933076</v>
      </c>
      <c r="C115" s="3">
        <v>0.19500019245992101</v>
      </c>
      <c r="D115" s="3">
        <v>0.15970956231915512</v>
      </c>
      <c r="E115" s="3">
        <v>4.3316399545599189E-2</v>
      </c>
      <c r="F115" s="3">
        <v>0.12144722328793017</v>
      </c>
      <c r="G115" s="3">
        <v>0.31159370866849873</v>
      </c>
      <c r="H115" s="3">
        <v>5.4268232675371286E-2</v>
      </c>
      <c r="I115" s="3">
        <v>2.9157352606965337E-2</v>
      </c>
      <c r="J115" s="3">
        <v>5.0026792395271649E-2</v>
      </c>
      <c r="K115" s="3">
        <v>0.16375946215058648</v>
      </c>
      <c r="L115" s="3">
        <v>4.7782451114604541E-3</v>
      </c>
      <c r="M115" s="3">
        <v>6.1943021001406966E-2</v>
      </c>
      <c r="N115" s="17"/>
      <c r="Q115" s="3"/>
    </row>
    <row r="116" spans="1:17" x14ac:dyDescent="0.25">
      <c r="A116" t="s">
        <v>141</v>
      </c>
      <c r="B116">
        <v>0.3319233650810034</v>
      </c>
      <c r="C116" s="3">
        <v>0.19750000000164769</v>
      </c>
      <c r="D116" s="3">
        <v>0.15995515477014507</v>
      </c>
      <c r="E116" s="3">
        <v>4.1040245721014536E-2</v>
      </c>
      <c r="F116" s="3">
        <v>0.12281201996141962</v>
      </c>
      <c r="G116" s="3">
        <v>0.32095485067214791</v>
      </c>
      <c r="H116" s="3">
        <v>5.197300679143383E-2</v>
      </c>
      <c r="I116" s="3">
        <v>2.7276658135933912E-2</v>
      </c>
      <c r="J116" s="3">
        <v>4.7624944464727662E-2</v>
      </c>
      <c r="K116" s="3">
        <v>0.16468244573001095</v>
      </c>
      <c r="L116" s="3">
        <v>4.1366159056212834E-3</v>
      </c>
      <c r="M116" s="3">
        <v>5.9544058426367043E-2</v>
      </c>
      <c r="N116" s="17"/>
      <c r="Q116" s="3"/>
    </row>
    <row r="117" spans="1:17" x14ac:dyDescent="0.25">
      <c r="A117" t="s">
        <v>142</v>
      </c>
      <c r="B117">
        <v>0.33605288524895488</v>
      </c>
      <c r="C117" s="3">
        <v>0.20000019728828636</v>
      </c>
      <c r="D117" s="3">
        <v>0.16004948353110984</v>
      </c>
      <c r="E117" s="3">
        <v>3.877312151822257E-2</v>
      </c>
      <c r="F117" s="3">
        <v>0.12415226461294764</v>
      </c>
      <c r="G117" s="3">
        <v>0.33059225914480134</v>
      </c>
      <c r="H117" s="3">
        <v>4.9650242219266512E-2</v>
      </c>
      <c r="I117" s="3">
        <v>2.5429886909637541E-2</v>
      </c>
      <c r="J117" s="3">
        <v>4.5213703507697503E-2</v>
      </c>
      <c r="K117" s="3">
        <v>0.16547829862811742</v>
      </c>
      <c r="L117" s="3">
        <v>3.5595001900362647E-3</v>
      </c>
      <c r="M117" s="3">
        <v>5.7101240043908062E-2</v>
      </c>
      <c r="N117" s="17"/>
      <c r="Q117" s="3"/>
    </row>
    <row r="118" spans="1:17" x14ac:dyDescent="0.25">
      <c r="A118" t="s">
        <v>143</v>
      </c>
      <c r="B118">
        <v>0.34029059015487018</v>
      </c>
      <c r="C118" s="3">
        <v>0.20250019996513996</v>
      </c>
      <c r="D118" s="3">
        <v>0.15997722166676073</v>
      </c>
      <c r="E118" s="3">
        <v>3.6518615292607047E-2</v>
      </c>
      <c r="F118" s="3">
        <v>0.12546458004553182</v>
      </c>
      <c r="G118" s="3">
        <v>0.34051870799333239</v>
      </c>
      <c r="H118" s="3">
        <v>4.7302320246226305E-2</v>
      </c>
      <c r="I118" s="3">
        <v>2.3622669950210118E-2</v>
      </c>
      <c r="J118" s="3">
        <v>4.2796643688142087E-2</v>
      </c>
      <c r="K118" s="3">
        <v>0.16613736374231999</v>
      </c>
      <c r="L118" s="3">
        <v>3.0438323568303545E-3</v>
      </c>
      <c r="M118" s="3">
        <v>5.4618045714857837E-2</v>
      </c>
      <c r="N118" s="17"/>
    </row>
    <row r="119" spans="1:17" x14ac:dyDescent="0.25">
      <c r="A119" t="s">
        <v>144</v>
      </c>
      <c r="B119">
        <v>0.34463756079739777</v>
      </c>
      <c r="C119" s="3">
        <v>0.20499999994886012</v>
      </c>
      <c r="D119" s="3">
        <v>0.1597278239324513</v>
      </c>
      <c r="E119" s="3">
        <v>3.4281335727137305E-2</v>
      </c>
      <c r="F119" s="3">
        <v>0.1267451371086307</v>
      </c>
      <c r="G119" s="3">
        <v>0.35074713938506419</v>
      </c>
      <c r="H119" s="3">
        <v>4.4933680795047705E-2</v>
      </c>
      <c r="I119" s="3">
        <v>2.185759720005603E-2</v>
      </c>
      <c r="J119" s="3">
        <v>4.037769396182618E-2</v>
      </c>
      <c r="K119" s="3">
        <v>0.16664671529768568</v>
      </c>
      <c r="L119" s="3">
        <v>2.5852205258406675E-3</v>
      </c>
      <c r="M119" s="3">
        <v>5.2097656290448026E-2</v>
      </c>
      <c r="N119" s="17"/>
    </row>
    <row r="120" spans="1:17" x14ac:dyDescent="0.25">
      <c r="A120" t="s">
        <v>145</v>
      </c>
      <c r="B120">
        <v>0.34909831790147883</v>
      </c>
      <c r="C120" s="3">
        <v>0.2075002049742965</v>
      </c>
      <c r="D120" s="3">
        <v>0.15928529639253208</v>
      </c>
      <c r="E120" s="3">
        <v>3.2065263149149967E-2</v>
      </c>
      <c r="F120" s="3">
        <v>0.1279918530597601</v>
      </c>
      <c r="G120" s="3">
        <v>0.36129713067063157</v>
      </c>
      <c r="H120" s="3">
        <v>4.2548482710845215E-2</v>
      </c>
      <c r="I120" s="3">
        <v>2.013767818731672E-2</v>
      </c>
      <c r="J120" s="3">
        <v>3.7960713314107573E-2</v>
      </c>
      <c r="K120" s="3">
        <v>0.16699189594737221</v>
      </c>
      <c r="L120" s="3">
        <v>2.1797985752376021E-3</v>
      </c>
      <c r="M120" s="3">
        <v>4.9541888293377558E-2</v>
      </c>
      <c r="N120" s="17"/>
    </row>
    <row r="121" spans="1:17" x14ac:dyDescent="0.25">
      <c r="A121" t="s">
        <v>146</v>
      </c>
      <c r="B121">
        <v>0.35367384225733173</v>
      </c>
      <c r="C121" s="3">
        <v>0.21000020741152189</v>
      </c>
      <c r="D121" s="3">
        <v>0.15863188557573493</v>
      </c>
      <c r="E121" s="3">
        <v>2.98717366856882E-2</v>
      </c>
      <c r="F121" s="3">
        <v>0.12919680335496445</v>
      </c>
      <c r="G121" s="3">
        <v>0.37219223797647843</v>
      </c>
      <c r="H121" s="3">
        <v>4.0151007565869534E-2</v>
      </c>
      <c r="I121" s="3">
        <v>1.8468246916414258E-2</v>
      </c>
      <c r="J121" s="3">
        <v>3.5553850405329386E-2</v>
      </c>
      <c r="K121" s="3">
        <v>0.16715537033616801</v>
      </c>
      <c r="L121" s="3">
        <v>1.8255487220746568E-3</v>
      </c>
      <c r="M121" s="3">
        <v>4.695331267819243E-2</v>
      </c>
      <c r="N121" s="17"/>
    </row>
    <row r="122" spans="1:17" x14ac:dyDescent="0.25">
      <c r="A122" t="s">
        <v>147</v>
      </c>
      <c r="B122">
        <v>0.35836524592133301</v>
      </c>
      <c r="C122" s="3">
        <v>0.21250020991727184</v>
      </c>
      <c r="D122" s="3">
        <v>0.15779615717009249</v>
      </c>
      <c r="E122" s="3">
        <v>2.7701326202173235E-2</v>
      </c>
      <c r="F122" s="3">
        <v>0.13037414895113136</v>
      </c>
      <c r="G122" s="3">
        <v>0.38337530144861476</v>
      </c>
      <c r="H122" s="3">
        <v>3.7734206137539923E-2</v>
      </c>
      <c r="I122" s="3">
        <v>1.6838278092070461E-2</v>
      </c>
      <c r="J122" s="3">
        <v>3.3145984697346913E-2</v>
      </c>
      <c r="K122" s="3">
        <v>0.16715579907602993</v>
      </c>
      <c r="L122" s="3">
        <v>1.5111968495886293E-3</v>
      </c>
      <c r="M122" s="3">
        <v>4.4367601850536433E-2</v>
      </c>
      <c r="N122" s="17"/>
    </row>
    <row r="123" spans="1:17" x14ac:dyDescent="0.25">
      <c r="A123" t="s">
        <v>148</v>
      </c>
      <c r="B123">
        <v>0.36317515601148775</v>
      </c>
      <c r="C123" s="3">
        <v>0.21499999993620328</v>
      </c>
      <c r="D123" s="3">
        <v>0.15668271027953093</v>
      </c>
      <c r="E123" s="3">
        <v>2.5596420229612185E-2</v>
      </c>
      <c r="F123" s="3">
        <v>0.13147516373016258</v>
      </c>
      <c r="G123" s="3">
        <v>0.39501463855370889</v>
      </c>
      <c r="H123" s="3">
        <v>3.5338560904687018E-2</v>
      </c>
      <c r="I123" s="3">
        <v>1.5276908313547924E-2</v>
      </c>
      <c r="J123" s="3">
        <v>3.0759817161366897E-2</v>
      </c>
      <c r="K123" s="3">
        <v>0.16691041991295755</v>
      </c>
      <c r="L123" s="3">
        <v>1.2424477071498875E-3</v>
      </c>
      <c r="M123" s="3">
        <v>4.1702913151679052E-2</v>
      </c>
      <c r="N123" s="17"/>
    </row>
    <row r="124" spans="1:17" x14ac:dyDescent="0.25">
      <c r="A124" t="s">
        <v>149</v>
      </c>
      <c r="B124">
        <v>0.36811762329488024</v>
      </c>
      <c r="C124" s="3">
        <v>0.21750021484689841</v>
      </c>
      <c r="D124" s="3">
        <v>0.15529994311741951</v>
      </c>
      <c r="E124" s="3">
        <v>2.3524145618209206E-2</v>
      </c>
      <c r="F124" s="3">
        <v>0.1325291150035362</v>
      </c>
      <c r="G124" s="3">
        <v>0.40706124252305076</v>
      </c>
      <c r="H124" s="3">
        <v>3.2942820628855847E-2</v>
      </c>
      <c r="I124" s="3">
        <v>1.3768940063361684E-2</v>
      </c>
      <c r="J124" s="3">
        <v>2.8389070937693869E-2</v>
      </c>
      <c r="K124" s="3">
        <v>0.16641922689898309</v>
      </c>
      <c r="L124" s="3">
        <v>1.0104368402123985E-3</v>
      </c>
      <c r="M124" s="3">
        <v>3.9055058170817787E-2</v>
      </c>
      <c r="N124" s="17"/>
    </row>
    <row r="125" spans="1:17" x14ac:dyDescent="0.25">
      <c r="A125" t="s">
        <v>150</v>
      </c>
      <c r="B125">
        <v>0.37318861447434415</v>
      </c>
      <c r="C125" s="3">
        <v>0.22000021744084483</v>
      </c>
      <c r="D125" s="3">
        <v>0.15366302972706633</v>
      </c>
      <c r="E125" s="3">
        <v>2.1484785703711824E-2</v>
      </c>
      <c r="F125" s="3">
        <v>0.13352202322553103</v>
      </c>
      <c r="G125" s="3">
        <v>0.41950517644100621</v>
      </c>
      <c r="H125" s="3">
        <v>3.0552586229265856E-2</v>
      </c>
      <c r="I125" s="3">
        <v>1.2322912924396094E-2</v>
      </c>
      <c r="J125" s="3">
        <v>2.6038450307795693E-2</v>
      </c>
      <c r="K125" s="3">
        <v>0.16570688581033549</v>
      </c>
      <c r="L125" s="3">
        <v>8.1636946265219732E-4</v>
      </c>
      <c r="M125" s="3">
        <v>3.6387779576167935E-2</v>
      </c>
      <c r="N125" s="17"/>
    </row>
    <row r="126" spans="1:17" x14ac:dyDescent="0.25">
      <c r="A126" t="s">
        <v>151</v>
      </c>
      <c r="B126">
        <v>0.37840750267570739</v>
      </c>
      <c r="C126" s="3">
        <v>0.22250000002023659</v>
      </c>
      <c r="D126" s="3">
        <v>0.15167571165488794</v>
      </c>
      <c r="E126" s="3">
        <v>1.9414316190558938E-2</v>
      </c>
      <c r="F126" s="3">
        <v>0.13446450641742747</v>
      </c>
      <c r="G126" s="3">
        <v>0.43244419379717791</v>
      </c>
      <c r="H126" s="3">
        <v>2.8038927021450943E-2</v>
      </c>
      <c r="I126" s="3">
        <v>1.0966867091764219E-2</v>
      </c>
      <c r="J126" s="3">
        <v>2.3927238837326309E-2</v>
      </c>
      <c r="K126" s="3">
        <v>0.16466317563948132</v>
      </c>
      <c r="L126" s="3">
        <v>6.3744479232619351E-4</v>
      </c>
      <c r="M126" s="3">
        <v>3.376761853054279E-2</v>
      </c>
      <c r="N126" s="17"/>
    </row>
    <row r="127" spans="1:17" x14ac:dyDescent="0.25">
      <c r="A127" t="s">
        <v>152</v>
      </c>
      <c r="B127">
        <v>0.38377225154056072</v>
      </c>
      <c r="C127" s="3">
        <v>0.22500022246313259</v>
      </c>
      <c r="D127" s="3">
        <v>0.14938209493366747</v>
      </c>
      <c r="E127" s="3">
        <v>1.747242043453627E-2</v>
      </c>
      <c r="F127" s="3">
        <v>0.13531271941777751</v>
      </c>
      <c r="G127" s="3">
        <v>0.44588155719246536</v>
      </c>
      <c r="H127" s="3">
        <v>2.5657655410695784E-2</v>
      </c>
      <c r="I127" s="3">
        <v>9.6591065535857439E-3</v>
      </c>
      <c r="J127" s="3">
        <v>2.1698554821360152E-2</v>
      </c>
      <c r="K127" s="3">
        <v>0.16332881601234481</v>
      </c>
      <c r="L127" s="3">
        <v>4.96648205620972E-4</v>
      </c>
      <c r="M127" s="3">
        <v>3.1110427484766095E-2</v>
      </c>
      <c r="N127" s="17"/>
    </row>
    <row r="128" spans="1:17" x14ac:dyDescent="0.25">
      <c r="A128" t="s">
        <v>153</v>
      </c>
      <c r="B128">
        <v>0.38929610563292993</v>
      </c>
      <c r="C128" s="3">
        <v>0.22750022488151531</v>
      </c>
      <c r="D128" s="3">
        <v>0.14672505566961194</v>
      </c>
      <c r="E128" s="3">
        <v>1.5593484583677092E-2</v>
      </c>
      <c r="F128" s="3">
        <v>0.13606887645335233</v>
      </c>
      <c r="G128" s="3">
        <v>0.45987168095586484</v>
      </c>
      <c r="H128" s="3">
        <v>2.3304840133689341E-2</v>
      </c>
      <c r="I128" s="3">
        <v>8.4239309338242398E-3</v>
      </c>
      <c r="J128" s="3">
        <v>1.9521933593601031E-2</v>
      </c>
      <c r="K128" s="3">
        <v>0.16164529037947645</v>
      </c>
      <c r="L128" s="3">
        <v>3.8036152148941167E-4</v>
      </c>
      <c r="M128" s="3">
        <v>2.8464546713986766E-2</v>
      </c>
      <c r="N128" s="17"/>
    </row>
    <row r="129" spans="1:14" x14ac:dyDescent="0.25">
      <c r="A129" t="s">
        <v>154</v>
      </c>
      <c r="B129">
        <v>0.39499162814926519</v>
      </c>
      <c r="C129" s="3">
        <v>0.22999999990034789</v>
      </c>
      <c r="D129" s="3">
        <v>0.14367126879931405</v>
      </c>
      <c r="E129" s="3">
        <v>1.3784490309912479E-2</v>
      </c>
      <c r="F129" s="3">
        <v>0.13671872467169718</v>
      </c>
      <c r="G129" s="3">
        <v>0.47446677917350671</v>
      </c>
      <c r="H129" s="3">
        <v>2.0989600849203861E-2</v>
      </c>
      <c r="I129" s="3">
        <v>7.2648684548799816E-3</v>
      </c>
      <c r="J129" s="3">
        <v>1.7405799762055949E-2</v>
      </c>
      <c r="K129" s="3">
        <v>0.15957350958346819</v>
      </c>
      <c r="L129" s="3">
        <v>2.8566831078982301E-4</v>
      </c>
      <c r="M129" s="3">
        <v>2.5839289534790744E-2</v>
      </c>
      <c r="N129" s="17"/>
    </row>
    <row r="130" spans="1:14" x14ac:dyDescent="0.25">
      <c r="A130" t="s">
        <v>155</v>
      </c>
      <c r="B130">
        <v>0.4009929469385487</v>
      </c>
      <c r="C130" s="3">
        <v>0.23250022996882874</v>
      </c>
      <c r="D130" s="3">
        <v>0.13991659007263485</v>
      </c>
      <c r="E130" s="3">
        <v>1.2168230790452863E-2</v>
      </c>
      <c r="F130" s="3">
        <v>0.13733214373716746</v>
      </c>
      <c r="G130" s="3">
        <v>0.48989699122697761</v>
      </c>
      <c r="H130" s="3">
        <v>1.8786391129282255E-2</v>
      </c>
      <c r="I130" s="3">
        <v>6.1776956356929388E-3</v>
      </c>
      <c r="J130" s="3">
        <v>1.5216841854917486E-2</v>
      </c>
      <c r="K130" s="3">
        <v>0.15705352529344266</v>
      </c>
      <c r="L130" s="3">
        <v>2.6280263741900627E-4</v>
      </c>
      <c r="M130" s="3">
        <v>2.3188787605976237E-2</v>
      </c>
      <c r="N130" s="17"/>
    </row>
    <row r="131" spans="1:14" x14ac:dyDescent="0.25">
      <c r="A131" t="s">
        <v>156</v>
      </c>
      <c r="B131">
        <v>0.40696357207493583</v>
      </c>
      <c r="C131" s="3">
        <v>0.23500000026480466</v>
      </c>
      <c r="D131" s="3">
        <v>0.13622031674130586</v>
      </c>
      <c r="E131" s="3">
        <v>1.0406297816264393E-2</v>
      </c>
      <c r="F131" s="3">
        <v>0.13762614647935262</v>
      </c>
      <c r="G131" s="3">
        <v>0.50572906834036635</v>
      </c>
      <c r="H131" s="3">
        <v>1.6513361168169198E-2</v>
      </c>
      <c r="I131" s="3">
        <v>5.1886422507687029E-3</v>
      </c>
      <c r="J131" s="3">
        <v>1.3392127359542072E-2</v>
      </c>
      <c r="K131" s="3">
        <v>0.15407976855885636</v>
      </c>
      <c r="L131" s="3">
        <v>1.501490370251904E-4</v>
      </c>
      <c r="M131" s="3">
        <v>2.0694122130948411E-2</v>
      </c>
      <c r="N131" s="17"/>
    </row>
    <row r="132" spans="1:14" x14ac:dyDescent="0.25">
      <c r="A132" t="s">
        <v>157</v>
      </c>
      <c r="B132">
        <v>0.41331069303116391</v>
      </c>
      <c r="C132" s="3">
        <v>0.23750000015431053</v>
      </c>
      <c r="D132" s="3">
        <v>0.13170281022634361</v>
      </c>
      <c r="E132" s="3">
        <v>8.8805733725159236E-3</v>
      </c>
      <c r="F132" s="3">
        <v>0.13783187307701836</v>
      </c>
      <c r="G132" s="3">
        <v>0.52263086002896042</v>
      </c>
      <c r="H132" s="3">
        <v>1.4388303344573312E-2</v>
      </c>
      <c r="I132" s="3">
        <v>4.2599822700700859E-3</v>
      </c>
      <c r="J132" s="3">
        <v>1.1458239409304223E-2</v>
      </c>
      <c r="K132" s="3">
        <v>0.15051925607963737</v>
      </c>
      <c r="L132" s="3">
        <v>1.4550900386221851E-4</v>
      </c>
      <c r="M132" s="3">
        <v>1.8182593585789684E-2</v>
      </c>
      <c r="N132" s="17"/>
    </row>
    <row r="133" spans="1:14" x14ac:dyDescent="0.25">
      <c r="A133" t="s">
        <v>158</v>
      </c>
      <c r="B133">
        <v>0.41984762354821664</v>
      </c>
      <c r="C133" s="3">
        <v>0.24000023731491743</v>
      </c>
      <c r="D133" s="3">
        <v>0.12668889698741367</v>
      </c>
      <c r="E133" s="3">
        <v>7.4055971604901245E-3</v>
      </c>
      <c r="F133" s="3">
        <v>0.13784089393680302</v>
      </c>
      <c r="G133" s="3">
        <v>0.54026938382225564</v>
      </c>
      <c r="H133" s="3">
        <v>1.2328924018859667E-2</v>
      </c>
      <c r="I133" s="3">
        <v>3.4577451981617712E-3</v>
      </c>
      <c r="J133" s="3">
        <v>9.7437824599680648E-3</v>
      </c>
      <c r="K133" s="3">
        <v>0.14641136027800283</v>
      </c>
      <c r="L133" s="3">
        <v>6.9951987270248472E-5</v>
      </c>
      <c r="M133" s="3">
        <v>1.5783464129893964E-2</v>
      </c>
      <c r="N133" s="17"/>
    </row>
    <row r="134" spans="1:14" x14ac:dyDescent="0.25">
      <c r="A134" t="s">
        <v>159</v>
      </c>
      <c r="B134">
        <v>0.42671676026797078</v>
      </c>
      <c r="C134" s="3">
        <v>0.24250000015360329</v>
      </c>
      <c r="D134" s="3">
        <v>0.12100080863059022</v>
      </c>
      <c r="E134" s="3">
        <v>6.0749787175210955E-3</v>
      </c>
      <c r="F134" s="3">
        <v>0.13759577313257038</v>
      </c>
      <c r="G134" s="3">
        <v>0.55905850428923676</v>
      </c>
      <c r="H134" s="3">
        <v>1.0382976343966932E-2</v>
      </c>
      <c r="I134" s="3">
        <v>2.7224815334487141E-3</v>
      </c>
      <c r="J134" s="3">
        <v>8.0722066493734423E-3</v>
      </c>
      <c r="K134" s="3">
        <v>0.14157257579978785</v>
      </c>
      <c r="L134" s="3">
        <v>6.8636575403020056E-5</v>
      </c>
      <c r="M134" s="3">
        <v>1.3451058198433893E-2</v>
      </c>
      <c r="N134" s="17"/>
    </row>
    <row r="135" spans="1:14" x14ac:dyDescent="0.25">
      <c r="A135" t="s">
        <v>160</v>
      </c>
      <c r="B135">
        <v>0.43391224815566148</v>
      </c>
      <c r="C135" s="3">
        <v>0.2449999999072201</v>
      </c>
      <c r="D135" s="3">
        <v>0.11461416526070706</v>
      </c>
      <c r="E135" s="3">
        <v>4.7365502975759369E-3</v>
      </c>
      <c r="F135" s="3">
        <v>0.137037849381384</v>
      </c>
      <c r="G135" s="3">
        <v>0.57903623489892908</v>
      </c>
      <c r="H135" s="3">
        <v>8.6809189230227721E-3</v>
      </c>
      <c r="I135" s="3">
        <v>2.1748981853103185E-3</v>
      </c>
      <c r="J135" s="3">
        <v>6.5231932926434807E-3</v>
      </c>
      <c r="K135" s="3">
        <v>0.13593276337334084</v>
      </c>
      <c r="L135" s="3">
        <v>6.704162523160367E-5</v>
      </c>
      <c r="M135" s="3">
        <v>1.119638414420057E-2</v>
      </c>
      <c r="N135" s="17"/>
    </row>
    <row r="136" spans="1:14" x14ac:dyDescent="0.25">
      <c r="A136" t="s">
        <v>161</v>
      </c>
      <c r="B136">
        <v>0.44139036577837376</v>
      </c>
      <c r="C136" s="3">
        <v>0.24749999976418044</v>
      </c>
      <c r="D136" s="3">
        <v>0.10765864399390988</v>
      </c>
      <c r="E136" s="3">
        <v>3.7789957528895843E-3</v>
      </c>
      <c r="F136" s="3">
        <v>0.13616249948002107</v>
      </c>
      <c r="G136" s="3">
        <v>0.5999662406742049</v>
      </c>
      <c r="H136" s="3">
        <v>6.8853721527588852E-3</v>
      </c>
      <c r="I136" s="3">
        <v>1.5548922952164062E-3</v>
      </c>
      <c r="J136" s="3">
        <v>5.184693560592704E-3</v>
      </c>
      <c r="K136" s="3">
        <v>0.12960392380306462</v>
      </c>
      <c r="L136" s="3">
        <v>1.5981152172148751E-5</v>
      </c>
      <c r="M136" s="3">
        <v>9.1887577551632953E-3</v>
      </c>
      <c r="N136" s="17"/>
    </row>
    <row r="137" spans="1:14" x14ac:dyDescent="0.25">
      <c r="A137" t="s">
        <v>162</v>
      </c>
      <c r="B137">
        <v>0.44932828105097433</v>
      </c>
      <c r="C137" s="3">
        <v>0.24999999992798369</v>
      </c>
      <c r="D137" s="3">
        <v>9.9874759225182269E-2</v>
      </c>
      <c r="E137" s="3">
        <v>2.8048334238449353E-3</v>
      </c>
      <c r="F137" s="3">
        <v>0.13482203111714167</v>
      </c>
      <c r="G137" s="3">
        <v>0.62247610436534673</v>
      </c>
      <c r="H137" s="3">
        <v>5.3493446380356918E-3</v>
      </c>
      <c r="I137" s="3">
        <v>1.1176927298389228E-3</v>
      </c>
      <c r="J137" s="3">
        <v>4.0064382647657867E-3</v>
      </c>
      <c r="K137" s="3">
        <v>0.12224061498299395</v>
      </c>
      <c r="L137" s="3">
        <v>1.5842450272507934E-5</v>
      </c>
      <c r="M137" s="3">
        <v>7.2923383844456626E-3</v>
      </c>
      <c r="N137" s="17"/>
    </row>
    <row r="138" spans="1:14" x14ac:dyDescent="0.25">
      <c r="A138" t="s">
        <v>163</v>
      </c>
      <c r="B138">
        <v>0.4577031157580797</v>
      </c>
      <c r="C138" s="3">
        <v>0.25250000006433637</v>
      </c>
      <c r="D138" s="3">
        <v>9.1338725169129831E-2</v>
      </c>
      <c r="E138" s="3">
        <v>2.0495900994086944E-3</v>
      </c>
      <c r="F138" s="3">
        <v>0.13292041264973034</v>
      </c>
      <c r="G138" s="3">
        <v>0.64647328571137586</v>
      </c>
      <c r="H138" s="3">
        <v>4.0356791845766859E-3</v>
      </c>
      <c r="I138" s="3">
        <v>7.5107578079828337E-4</v>
      </c>
      <c r="J138" s="3">
        <v>2.9116543945455335E-3</v>
      </c>
      <c r="K138" s="3">
        <v>0.11391626368953026</v>
      </c>
      <c r="L138" s="3">
        <v>1.5393784498904694E-5</v>
      </c>
      <c r="M138" s="3">
        <v>5.58791970689013E-3</v>
      </c>
      <c r="N138" s="17"/>
    </row>
    <row r="139" spans="1:14" x14ac:dyDescent="0.25">
      <c r="A139" t="s">
        <v>164</v>
      </c>
      <c r="B139">
        <v>0.46657846933896252</v>
      </c>
      <c r="C139" s="3">
        <v>0.2549999999634931</v>
      </c>
      <c r="D139" s="3">
        <v>8.2064513119652918E-2</v>
      </c>
      <c r="E139" s="3">
        <v>1.3615031920080685E-3</v>
      </c>
      <c r="F139" s="3">
        <v>0.13035490418015833</v>
      </c>
      <c r="G139" s="3">
        <v>0.67208815292721069</v>
      </c>
      <c r="H139" s="3">
        <v>2.878639996031072E-3</v>
      </c>
      <c r="I139" s="3">
        <v>4.961768626557232E-4</v>
      </c>
      <c r="J139" s="3">
        <v>2.0918905756153075E-3</v>
      </c>
      <c r="K139" s="3">
        <v>0.10453896711887392</v>
      </c>
      <c r="L139" s="3">
        <v>1.467741711557043E-5</v>
      </c>
      <c r="M139" s="3">
        <v>4.1105745883364382E-3</v>
      </c>
      <c r="N139" s="17"/>
    </row>
    <row r="140" spans="1:14" x14ac:dyDescent="0.25">
      <c r="A140" t="s">
        <v>165</v>
      </c>
      <c r="B140">
        <v>0.47597572705820429</v>
      </c>
      <c r="C140" s="3">
        <v>0.25750000003059265</v>
      </c>
      <c r="D140" s="3">
        <v>7.214518087958309E-2</v>
      </c>
      <c r="E140" s="3">
        <v>8.9248766540007355E-4</v>
      </c>
      <c r="F140" s="3">
        <v>0.1269433468719629</v>
      </c>
      <c r="G140" s="3">
        <v>0.69936551600700325</v>
      </c>
      <c r="H140" s="3">
        <v>1.984061965858327E-3</v>
      </c>
      <c r="I140" s="3">
        <v>2.8779657066403203E-4</v>
      </c>
      <c r="J140" s="3">
        <v>1.3444613165284934E-3</v>
      </c>
      <c r="K140" s="3">
        <v>9.4147915495696649E-2</v>
      </c>
      <c r="L140" s="3">
        <v>1.2789443208470401E-5</v>
      </c>
      <c r="M140" s="3">
        <v>2.8764437138633927E-3</v>
      </c>
      <c r="N140" s="17"/>
    </row>
    <row r="141" spans="1:14" x14ac:dyDescent="0.25">
      <c r="A141" t="s">
        <v>166</v>
      </c>
      <c r="B141">
        <v>0.48594952345983999</v>
      </c>
      <c r="C141" s="3">
        <v>0.26000025742246957</v>
      </c>
      <c r="D141" s="3">
        <v>6.1745483585804062E-2</v>
      </c>
      <c r="E141" s="3">
        <v>5.4954276933323848E-4</v>
      </c>
      <c r="F141" s="3">
        <v>0.12250605916754001</v>
      </c>
      <c r="G141" s="3">
        <v>0.72837679213206541</v>
      </c>
      <c r="H141" s="3">
        <v>1.25762364697246E-3</v>
      </c>
      <c r="I141" s="3">
        <v>1.4237164279113539E-4</v>
      </c>
      <c r="J141" s="3">
        <v>8.273669041676076E-4</v>
      </c>
      <c r="K141" s="3">
        <v>8.2703478039336475E-2</v>
      </c>
      <c r="L141" s="3">
        <v>9.8693673865877604E-6</v>
      </c>
      <c r="M141" s="3">
        <v>1.8814130440316405E-3</v>
      </c>
      <c r="N141" s="17"/>
    </row>
    <row r="142" spans="1:14" x14ac:dyDescent="0.25">
      <c r="A142" t="s">
        <v>167</v>
      </c>
      <c r="B142">
        <v>0.4965233079210174</v>
      </c>
      <c r="C142" s="3">
        <v>0.2624999999320079</v>
      </c>
      <c r="D142" s="3">
        <v>5.0971981660726161E-2</v>
      </c>
      <c r="E142" s="3">
        <v>2.7156402617131307E-4</v>
      </c>
      <c r="F142" s="3">
        <v>0.1167561833194177</v>
      </c>
      <c r="G142" s="3">
        <v>0.75916727265194583</v>
      </c>
      <c r="H142" s="3">
        <v>7.2950795359054746E-4</v>
      </c>
      <c r="I142" s="3">
        <v>1.028333262668349E-4</v>
      </c>
      <c r="J142" s="3">
        <v>4.8897774783981766E-4</v>
      </c>
      <c r="K142" s="3">
        <v>7.0372798946638893E-2</v>
      </c>
      <c r="L142" s="3">
        <v>0</v>
      </c>
      <c r="M142" s="3">
        <v>1.1388805523876455E-3</v>
      </c>
      <c r="N142" s="17"/>
    </row>
    <row r="143" spans="1:14" x14ac:dyDescent="0.25">
      <c r="A143" t="s">
        <v>168</v>
      </c>
      <c r="B143">
        <v>0.50768551655990979</v>
      </c>
      <c r="C143" s="3">
        <v>0.26500000002178142</v>
      </c>
      <c r="D143" s="3">
        <v>4.018925301298952E-2</v>
      </c>
      <c r="E143" s="3">
        <v>1.4041413786457563E-4</v>
      </c>
      <c r="F143" s="3">
        <v>0.10938481811912558</v>
      </c>
      <c r="G143" s="3">
        <v>0.79157054617121481</v>
      </c>
      <c r="H143" s="3">
        <v>3.8171688926809378E-4</v>
      </c>
      <c r="I143" s="3">
        <v>3.2331550877471548E-5</v>
      </c>
      <c r="J143" s="3">
        <v>2.3251674753344202E-4</v>
      </c>
      <c r="K143" s="3">
        <v>5.7450207690481744E-2</v>
      </c>
      <c r="L143" s="3">
        <v>0</v>
      </c>
      <c r="M143" s="3">
        <v>6.1819561498830256E-4</v>
      </c>
      <c r="N143" s="17"/>
    </row>
    <row r="144" spans="1:14" x14ac:dyDescent="0.25">
      <c r="A144" t="s">
        <v>169</v>
      </c>
      <c r="B144">
        <v>0.51951703437481334</v>
      </c>
      <c r="C144" s="3">
        <v>0.2675002649795763</v>
      </c>
      <c r="D144" s="3">
        <v>2.9634647658308859E-2</v>
      </c>
      <c r="E144" s="3">
        <v>4.9777664971983959E-5</v>
      </c>
      <c r="F144" s="3">
        <v>9.9863969817395898E-2</v>
      </c>
      <c r="G144" s="3">
        <v>0.82574288653995598</v>
      </c>
      <c r="H144" s="3">
        <v>1.6896326375949374E-4</v>
      </c>
      <c r="I144" s="3">
        <v>2.3046755428910526E-5</v>
      </c>
      <c r="J144" s="3">
        <v>1.012457344002965E-4</v>
      </c>
      <c r="K144" s="3">
        <v>4.4126216599617858E-2</v>
      </c>
      <c r="L144" s="3">
        <v>0</v>
      </c>
      <c r="M144" s="3">
        <v>2.8924613037776496E-4</v>
      </c>
      <c r="N144" s="17"/>
    </row>
    <row r="145" spans="1:14" x14ac:dyDescent="0.25">
      <c r="A145" t="s">
        <v>170</v>
      </c>
      <c r="B145">
        <v>0.53207287520888535</v>
      </c>
      <c r="C145" s="3">
        <v>0.27000026727523452</v>
      </c>
      <c r="D145" s="3">
        <v>1.9750571647159605E-2</v>
      </c>
      <c r="E145" s="3">
        <v>1.6449138900996287E-5</v>
      </c>
      <c r="F145" s="3">
        <v>8.7449585709932109E-2</v>
      </c>
      <c r="G145" s="3">
        <v>0.86164673442012418</v>
      </c>
      <c r="H145" s="3">
        <v>5.9125727753264478E-5</v>
      </c>
      <c r="I145" s="3">
        <v>2.6720847155439082E-6</v>
      </c>
      <c r="J145" s="3">
        <v>3.2748659550687725E-5</v>
      </c>
      <c r="K145" s="3">
        <v>3.0932299861451473E-2</v>
      </c>
      <c r="L145" s="3">
        <v>0</v>
      </c>
      <c r="M145" s="3">
        <v>1.0981186918306178E-4</v>
      </c>
      <c r="N145" s="17"/>
    </row>
    <row r="146" spans="1:14" x14ac:dyDescent="0.25">
      <c r="A146" t="s">
        <v>171</v>
      </c>
      <c r="B146">
        <v>0.54576864379279699</v>
      </c>
      <c r="C146" s="3">
        <v>0.27249999998981411</v>
      </c>
      <c r="D146" s="3">
        <v>1.0902623541729547E-2</v>
      </c>
      <c r="E146" s="3">
        <v>1.6423473216900237E-5</v>
      </c>
      <c r="F146" s="3">
        <v>7.082380534385363E-2</v>
      </c>
      <c r="G146" s="3">
        <v>0.89990560092716942</v>
      </c>
      <c r="H146" s="3">
        <v>5.882704916911119E-5</v>
      </c>
      <c r="I146" s="3">
        <v>3.9782006673359991E-7</v>
      </c>
      <c r="J146" s="3">
        <v>3.264988615988748E-5</v>
      </c>
      <c r="K146" s="3">
        <v>1.8150835250727679E-2</v>
      </c>
      <c r="L146" s="3">
        <v>0</v>
      </c>
      <c r="M146" s="3">
        <v>1.0883597155814006E-4</v>
      </c>
      <c r="N146" s="17"/>
    </row>
    <row r="147" spans="1:14" x14ac:dyDescent="0.25">
      <c r="A147" t="s">
        <v>172</v>
      </c>
      <c r="B147">
        <v>0.56104652107886821</v>
      </c>
      <c r="C147" s="3">
        <v>0.27499999993528951</v>
      </c>
      <c r="D147" s="3">
        <v>4.1754315169253466E-3</v>
      </c>
      <c r="E147" s="3">
        <v>1.0149726986735839E-5</v>
      </c>
      <c r="F147" s="3">
        <v>4.7597332929458128E-2</v>
      </c>
      <c r="G147" s="3">
        <v>0.94060719158592221</v>
      </c>
      <c r="H147" s="3">
        <v>1.0054488768783391E-6</v>
      </c>
      <c r="I147" s="3">
        <v>3.9782006673359991E-7</v>
      </c>
      <c r="J147" s="3">
        <v>9.7445310059044645E-6</v>
      </c>
      <c r="K147" s="3">
        <v>7.5968274666214156E-3</v>
      </c>
      <c r="L147" s="3">
        <v>0</v>
      </c>
      <c r="M147" s="3">
        <v>1.919408370363064E-6</v>
      </c>
      <c r="N147" s="17"/>
    </row>
    <row r="148" spans="1:14" x14ac:dyDescent="0.25">
      <c r="A148" t="s">
        <v>173</v>
      </c>
      <c r="B148">
        <v>0.58049043886755625</v>
      </c>
      <c r="C148" s="3">
        <v>0.27750027493999568</v>
      </c>
      <c r="D148" s="3">
        <v>2.7737341604214846E-4</v>
      </c>
      <c r="E148" s="3">
        <v>0</v>
      </c>
      <c r="F148" s="3">
        <v>1.2814484108832517E-2</v>
      </c>
      <c r="G148" s="3">
        <v>0.98625822783905548</v>
      </c>
      <c r="H148" s="3">
        <v>0</v>
      </c>
      <c r="I148" s="3">
        <v>3.9782006673359991E-7</v>
      </c>
      <c r="J148" s="3">
        <v>0</v>
      </c>
      <c r="K148" s="3">
        <v>6.4854611239485379E-4</v>
      </c>
      <c r="L148" s="3">
        <v>0</v>
      </c>
      <c r="M148" s="3">
        <v>9.7195697561663328E-7</v>
      </c>
      <c r="N148" s="17"/>
    </row>
    <row r="149" spans="1:14" x14ac:dyDescent="0.25">
      <c r="A149" t="s">
        <v>174</v>
      </c>
      <c r="B149">
        <v>0.587223788579191</v>
      </c>
      <c r="C149" s="3">
        <v>0.27817691542414369</v>
      </c>
      <c r="D149" s="3">
        <v>0</v>
      </c>
      <c r="E149" s="3">
        <v>0</v>
      </c>
      <c r="F149" s="3">
        <v>0</v>
      </c>
      <c r="G149" s="3">
        <v>0.99999863210291262</v>
      </c>
      <c r="H149" s="3">
        <v>0</v>
      </c>
      <c r="I149" s="3">
        <v>3.9782006673359991E-7</v>
      </c>
      <c r="J149" s="3">
        <v>0</v>
      </c>
      <c r="K149" s="3">
        <v>0</v>
      </c>
      <c r="L149" s="3">
        <v>0</v>
      </c>
      <c r="M149" s="3">
        <v>9.7195697561663328E-7</v>
      </c>
      <c r="N149" s="17"/>
    </row>
    <row r="152" spans="1:14" x14ac:dyDescent="0.25">
      <c r="D152" s="3">
        <f>SUM(D39:D149)</f>
        <v>11.544622590414408</v>
      </c>
      <c r="E152" s="3">
        <f t="shared" ref="E152:N152" si="3">SUM(E39:E149)</f>
        <v>7.863423850860098</v>
      </c>
      <c r="F152" s="3">
        <f t="shared" si="3"/>
        <v>9.29449981705827</v>
      </c>
      <c r="G152" s="3">
        <f t="shared" si="3"/>
        <v>29.035711043539525</v>
      </c>
      <c r="H152" s="3">
        <f t="shared" si="3"/>
        <v>7.7224255141832066</v>
      </c>
      <c r="I152" s="3">
        <f t="shared" si="3"/>
        <v>7.1951538475874512</v>
      </c>
      <c r="J152" s="3">
        <f t="shared" si="3"/>
        <v>8.1129599141932971</v>
      </c>
      <c r="K152" s="3">
        <f t="shared" si="3"/>
        <v>11.645802441977567</v>
      </c>
      <c r="L152" s="3">
        <f t="shared" si="3"/>
        <v>10.444798334992488</v>
      </c>
      <c r="M152" s="3">
        <f t="shared" si="3"/>
        <v>8.1406026459627636</v>
      </c>
      <c r="N152" s="3">
        <f t="shared" si="3"/>
        <v>0</v>
      </c>
    </row>
    <row r="154" spans="1:14" x14ac:dyDescent="0.25">
      <c r="D154" s="6">
        <f>D152/112</f>
        <v>0.10307698741441436</v>
      </c>
      <c r="E154" s="6">
        <f t="shared" ref="E154:M154" si="4">E152/112</f>
        <v>7.0209141525536589E-2</v>
      </c>
      <c r="F154" s="6">
        <f t="shared" si="4"/>
        <v>8.2986605509448835E-2</v>
      </c>
      <c r="G154" s="6">
        <f t="shared" si="4"/>
        <v>0.25924742003160289</v>
      </c>
      <c r="H154" s="6">
        <f t="shared" si="4"/>
        <v>6.8950227805207195E-2</v>
      </c>
      <c r="I154" s="6">
        <f t="shared" si="4"/>
        <v>6.4242445067745096E-2</v>
      </c>
      <c r="J154" s="6">
        <f t="shared" si="4"/>
        <v>7.2437142091011583E-2</v>
      </c>
      <c r="K154" s="6">
        <f t="shared" si="4"/>
        <v>0.10398037894622827</v>
      </c>
      <c r="L154" s="6">
        <f t="shared" si="4"/>
        <v>9.3257127991004357E-2</v>
      </c>
      <c r="M154" s="6">
        <f t="shared" si="4"/>
        <v>7.2683952196096108E-2</v>
      </c>
    </row>
    <row r="155" spans="1:14" x14ac:dyDescent="0.25">
      <c r="D155" s="13">
        <v>9.2941810539625497E-2</v>
      </c>
      <c r="E155" s="13">
        <v>6.7747285846029445E-2</v>
      </c>
      <c r="F155" s="13">
        <v>0.12187154680970413</v>
      </c>
      <c r="G155" s="13">
        <v>0.24693466677538911</v>
      </c>
      <c r="H155" s="13">
        <v>6.813500440000457E-2</v>
      </c>
      <c r="I155" s="13">
        <v>6.8867368698549231E-2</v>
      </c>
      <c r="J155" s="13">
        <v>6.7805513080588603E-2</v>
      </c>
      <c r="K155" s="13">
        <v>9.6991704368804901E-2</v>
      </c>
      <c r="L155" s="13">
        <v>9.9993619852415699E-2</v>
      </c>
      <c r="M155" s="13">
        <v>6.8711479648968343E-2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P154"/>
  <sheetViews>
    <sheetView topLeftCell="A115" workbookViewId="0">
      <selection activeCell="B38" sqref="B38:B149"/>
    </sheetView>
  </sheetViews>
  <sheetFormatPr defaultRowHeight="15" x14ac:dyDescent="0.25"/>
  <cols>
    <col min="1" max="1" width="17.42578125" bestFit="1" customWidth="1"/>
    <col min="2" max="2" width="14.140625" customWidth="1"/>
    <col min="3" max="3" width="15.28515625" bestFit="1" customWidth="1"/>
    <col min="4" max="4" width="14.42578125" bestFit="1" customWidth="1"/>
    <col min="5" max="5" width="15.7109375" bestFit="1" customWidth="1"/>
    <col min="6" max="7" width="15.28515625" bestFit="1" customWidth="1"/>
    <col min="8" max="8" width="14.5703125" bestFit="1" customWidth="1"/>
    <col min="9" max="9" width="16" bestFit="1" customWidth="1"/>
    <col min="10" max="10" width="14.140625" bestFit="1" customWidth="1"/>
    <col min="11" max="11" width="14.7109375" bestFit="1" customWidth="1"/>
    <col min="12" max="12" width="16.140625" bestFit="1" customWidth="1"/>
    <col min="13" max="13" width="15" bestFit="1" customWidth="1"/>
    <col min="16" max="16" width="8.140625" bestFit="1" customWidth="1"/>
  </cols>
  <sheetData>
    <row r="4" spans="3:16" x14ac:dyDescent="0.25">
      <c r="D4" t="s">
        <v>34</v>
      </c>
      <c r="E4" t="s">
        <v>35</v>
      </c>
      <c r="F4" t="s">
        <v>36</v>
      </c>
      <c r="G4" t="s">
        <v>37</v>
      </c>
      <c r="H4" t="s">
        <v>38</v>
      </c>
      <c r="I4" t="s">
        <v>39</v>
      </c>
      <c r="J4" t="s">
        <v>40</v>
      </c>
      <c r="K4" t="s">
        <v>41</v>
      </c>
      <c r="L4" t="s">
        <v>42</v>
      </c>
      <c r="M4" t="s">
        <v>43</v>
      </c>
    </row>
    <row r="5" spans="3:16" x14ac:dyDescent="0.25">
      <c r="C5" t="s">
        <v>44</v>
      </c>
      <c r="D5" s="6">
        <v>0</v>
      </c>
      <c r="E5" s="6">
        <v>0</v>
      </c>
      <c r="F5" s="6">
        <v>0</v>
      </c>
      <c r="G5" s="6">
        <v>0.9999979819068493</v>
      </c>
      <c r="H5" s="6">
        <v>2.583190568722738E-7</v>
      </c>
      <c r="I5" s="6">
        <v>5.7376917657988713E-7</v>
      </c>
      <c r="J5" s="6">
        <v>3.0684976149301945E-7</v>
      </c>
      <c r="K5" s="6">
        <v>0</v>
      </c>
      <c r="L5" s="6">
        <v>8.780805487513689E-7</v>
      </c>
      <c r="M5" s="6">
        <v>0</v>
      </c>
      <c r="P5" s="3">
        <f>SUM(D5:M5)</f>
        <v>0.99999999892539304</v>
      </c>
    </row>
    <row r="6" spans="3:16" x14ac:dyDescent="0.25">
      <c r="C6" t="s">
        <v>45</v>
      </c>
      <c r="D6" s="6">
        <v>0.19470819078967383</v>
      </c>
      <c r="E6" s="6">
        <v>5.8174480648492927E-2</v>
      </c>
      <c r="F6" s="6">
        <v>0.23104899012545282</v>
      </c>
      <c r="G6" s="6">
        <v>0.27817719654289824</v>
      </c>
      <c r="H6" s="6">
        <v>8.1880705316035099E-2</v>
      </c>
      <c r="I6" s="6">
        <v>2.2143233067205313E-2</v>
      </c>
      <c r="J6" s="6">
        <v>6.9598841837230183E-2</v>
      </c>
      <c r="K6" s="6">
        <v>0.20175306350938599</v>
      </c>
      <c r="L6" s="6">
        <v>-0.15450399507195331</v>
      </c>
      <c r="M6" s="6">
        <v>9.3203713903988045E-2</v>
      </c>
    </row>
    <row r="10" spans="3:16" x14ac:dyDescent="0.25">
      <c r="D10" s="7">
        <v>9.3556813140431988E-2</v>
      </c>
      <c r="E10">
        <v>2.5469055798091188E-2</v>
      </c>
      <c r="F10">
        <v>0.11090798260819386</v>
      </c>
      <c r="G10">
        <v>5.7200002791316477E-2</v>
      </c>
      <c r="H10">
        <v>3.3176215931352601E-2</v>
      </c>
      <c r="I10">
        <v>1.8814076587253859E-2</v>
      </c>
      <c r="J10">
        <v>1.6883673375127289E-2</v>
      </c>
      <c r="K10">
        <v>3.8813586865421787E-2</v>
      </c>
      <c r="L10">
        <v>3.4790642117969922E-2</v>
      </c>
      <c r="M10">
        <v>2.6640684249837808E-2</v>
      </c>
    </row>
    <row r="11" spans="3:16" x14ac:dyDescent="0.25">
      <c r="D11">
        <v>2.5469055798091188E-2</v>
      </c>
      <c r="E11" s="7">
        <v>7.0372560441562773E-2</v>
      </c>
      <c r="F11">
        <v>5.1142162936790615E-2</v>
      </c>
      <c r="G11">
        <v>1.3226921763170786E-2</v>
      </c>
      <c r="H11">
        <v>3.7875003287782594E-2</v>
      </c>
      <c r="I11">
        <v>5.3350834760236471E-2</v>
      </c>
      <c r="J11">
        <v>2.2050415219522248E-2</v>
      </c>
      <c r="K11">
        <v>4.8744954845307553E-2</v>
      </c>
      <c r="L11">
        <v>2.3874234716662675E-2</v>
      </c>
      <c r="M11">
        <v>2.1482479823673819E-2</v>
      </c>
    </row>
    <row r="12" spans="3:16" x14ac:dyDescent="0.25">
      <c r="D12">
        <v>0.11090798260819386</v>
      </c>
      <c r="E12">
        <v>5.1142162936790615E-2</v>
      </c>
      <c r="F12" s="7">
        <v>2.1268713066058509</v>
      </c>
      <c r="G12">
        <v>4.5225190505973741E-2</v>
      </c>
      <c r="H12">
        <v>4.8775313030455743E-2</v>
      </c>
      <c r="I12">
        <v>9.918670473060115E-2</v>
      </c>
      <c r="J12">
        <v>3.1420964643813658E-2</v>
      </c>
      <c r="K12">
        <v>6.6241604670922424E-2</v>
      </c>
      <c r="L12">
        <v>0.16663890391772906</v>
      </c>
      <c r="M12">
        <v>5.3651852836981428E-2</v>
      </c>
    </row>
    <row r="13" spans="3:16" x14ac:dyDescent="0.25">
      <c r="D13">
        <v>5.7200002791316477E-2</v>
      </c>
      <c r="E13">
        <v>1.3226921763170786E-2</v>
      </c>
      <c r="F13">
        <v>4.5225190505973741E-2</v>
      </c>
      <c r="G13" s="7">
        <v>0.34483271568435847</v>
      </c>
      <c r="H13">
        <v>1.4845269387173354E-2</v>
      </c>
      <c r="I13">
        <v>-2.1274581414461577E-2</v>
      </c>
      <c r="J13">
        <v>7.4981166131530084E-3</v>
      </c>
      <c r="K13">
        <v>1.7825935941020915E-2</v>
      </c>
      <c r="L13">
        <v>4.1229498550757998E-2</v>
      </c>
      <c r="M13">
        <v>1.1577887443652976E-2</v>
      </c>
    </row>
    <row r="14" spans="3:16" x14ac:dyDescent="0.25">
      <c r="D14">
        <v>3.3176215931352601E-2</v>
      </c>
      <c r="E14">
        <v>3.7875003287782594E-2</v>
      </c>
      <c r="F14">
        <v>4.8775313030455743E-2</v>
      </c>
      <c r="G14">
        <v>1.4845269387173354E-2</v>
      </c>
      <c r="H14" s="7">
        <v>0.13668501650688497</v>
      </c>
      <c r="I14">
        <v>9.6703020304416742E-2</v>
      </c>
      <c r="J14">
        <v>4.16556944266279E-2</v>
      </c>
      <c r="K14">
        <v>2.8058309059683512E-2</v>
      </c>
      <c r="L14">
        <v>3.2781514959983583E-2</v>
      </c>
      <c r="M14">
        <v>3.5788071819516265E-2</v>
      </c>
    </row>
    <row r="15" spans="3:16" x14ac:dyDescent="0.25">
      <c r="D15">
        <v>1.8814076587253859E-2</v>
      </c>
      <c r="E15">
        <v>5.3350834760236471E-2</v>
      </c>
      <c r="F15">
        <v>9.918670473060115E-2</v>
      </c>
      <c r="G15">
        <v>-2.1274581414461577E-2</v>
      </c>
      <c r="H15">
        <v>9.6703020304416742E-2</v>
      </c>
      <c r="I15" s="7">
        <v>0.32391281388024729</v>
      </c>
      <c r="J15">
        <v>5.5877322703363715E-2</v>
      </c>
      <c r="K15">
        <v>8.5453384961889645E-2</v>
      </c>
      <c r="L15">
        <v>3.5226920179082702E-2</v>
      </c>
      <c r="M15">
        <v>4.1858662104313091E-2</v>
      </c>
    </row>
    <row r="16" spans="3:16" x14ac:dyDescent="0.25">
      <c r="D16">
        <v>1.6883673375127289E-2</v>
      </c>
      <c r="E16">
        <v>2.2050415219522248E-2</v>
      </c>
      <c r="F16">
        <v>3.1420964643813658E-2</v>
      </c>
      <c r="G16">
        <v>7.4981166131530084E-3</v>
      </c>
      <c r="H16">
        <v>4.16556944266279E-2</v>
      </c>
      <c r="I16">
        <v>5.5877322703363715E-2</v>
      </c>
      <c r="J16" s="7">
        <v>4.4121215018379657E-2</v>
      </c>
      <c r="K16">
        <v>1.9042647322631265E-2</v>
      </c>
      <c r="L16">
        <v>7.7003952984826055E-3</v>
      </c>
      <c r="M16">
        <v>1.2333355769413981E-2</v>
      </c>
    </row>
    <row r="17" spans="1:14" x14ac:dyDescent="0.25">
      <c r="D17">
        <v>3.8813586865421787E-2</v>
      </c>
      <c r="E17">
        <v>4.8744954845307553E-2</v>
      </c>
      <c r="F17">
        <v>6.6241604670922424E-2</v>
      </c>
      <c r="G17">
        <v>1.7825935941020915E-2</v>
      </c>
      <c r="H17">
        <v>2.8058309059683512E-2</v>
      </c>
      <c r="I17">
        <v>8.5453384961889645E-2</v>
      </c>
      <c r="J17">
        <v>1.9042647322631265E-2</v>
      </c>
      <c r="K17" s="7">
        <v>0.28794996958082719</v>
      </c>
      <c r="L17">
        <v>7.2788485012812404E-2</v>
      </c>
      <c r="M17">
        <v>4.2613780463657207E-2</v>
      </c>
    </row>
    <row r="18" spans="1:14" x14ac:dyDescent="0.25">
      <c r="D18">
        <v>3.4790642117969922E-2</v>
      </c>
      <c r="E18">
        <v>2.3874234716662675E-2</v>
      </c>
      <c r="F18">
        <v>0.16663890391772906</v>
      </c>
      <c r="G18">
        <v>4.1229498550757998E-2</v>
      </c>
      <c r="H18">
        <v>3.2781514959983583E-2</v>
      </c>
      <c r="I18">
        <v>3.5226920179082702E-2</v>
      </c>
      <c r="J18">
        <v>7.7003952984826055E-3</v>
      </c>
      <c r="K18">
        <v>7.2788485012812404E-2</v>
      </c>
      <c r="L18" s="7">
        <v>0.22210477152502056</v>
      </c>
      <c r="M18">
        <v>3.5309833048596702E-2</v>
      </c>
    </row>
    <row r="19" spans="1:14" x14ac:dyDescent="0.25">
      <c r="D19">
        <v>2.6640684249837808E-2</v>
      </c>
      <c r="E19">
        <v>2.1482479823673819E-2</v>
      </c>
      <c r="F19">
        <v>5.3651852836981428E-2</v>
      </c>
      <c r="G19">
        <v>1.1577887443652976E-2</v>
      </c>
      <c r="H19">
        <v>3.5788071819516265E-2</v>
      </c>
      <c r="I19">
        <v>4.1858662104313091E-2</v>
      </c>
      <c r="J19">
        <v>1.2333355769413981E-2</v>
      </c>
      <c r="K19">
        <v>4.2613780463657207E-2</v>
      </c>
      <c r="L19">
        <v>3.5309833048596702E-2</v>
      </c>
      <c r="M19" s="7">
        <v>5.0182671040097104E-2</v>
      </c>
    </row>
    <row r="21" spans="1:14" x14ac:dyDescent="0.25">
      <c r="A21" t="s">
        <v>46</v>
      </c>
      <c r="D21" s="3">
        <f>D5*D6</f>
        <v>0</v>
      </c>
      <c r="E21" s="3">
        <f t="shared" ref="E21:M21" si="0">E5*E6</f>
        <v>0</v>
      </c>
      <c r="F21" s="3">
        <f t="shared" si="0"/>
        <v>0</v>
      </c>
      <c r="G21" s="3">
        <f t="shared" si="0"/>
        <v>0.2781766351554032</v>
      </c>
      <c r="H21" s="3">
        <f t="shared" si="0"/>
        <v>2.1151346573274764E-8</v>
      </c>
      <c r="I21" s="3">
        <f t="shared" si="0"/>
        <v>1.2705104603786921E-8</v>
      </c>
      <c r="J21" s="3">
        <f t="shared" si="0"/>
        <v>2.1356388017944466E-8</v>
      </c>
      <c r="K21" s="3">
        <f t="shared" si="0"/>
        <v>0</v>
      </c>
      <c r="L21" s="3">
        <f t="shared" si="0"/>
        <v>-1.3566695277705956E-7</v>
      </c>
      <c r="M21" s="3">
        <f t="shared" si="0"/>
        <v>0</v>
      </c>
      <c r="N21" s="3"/>
    </row>
    <row r="23" spans="1:14" x14ac:dyDescent="0.25">
      <c r="A23" t="s">
        <v>47</v>
      </c>
      <c r="D23" s="3">
        <f>D5*SUMPRODUCT($D$5:$M5,$D10:$M10)</f>
        <v>0</v>
      </c>
      <c r="E23" s="3">
        <f>E5*SUMPRODUCT($D$5:$M5,$D11:$M11)</f>
        <v>0</v>
      </c>
      <c r="F23" s="3">
        <f>F5*SUMPRODUCT($D$5:$M5,$D12:$M12)</f>
        <v>0</v>
      </c>
      <c r="G23" s="3">
        <f>G5*SUMPRODUCT($D$5:$M5,$D13:$M13)</f>
        <v>0.34483135400835163</v>
      </c>
      <c r="H23" s="3">
        <f>H5*SUMPRODUCT($D$5:$M5,$D14:$M14)</f>
        <v>3.8348424393091955E-9</v>
      </c>
      <c r="I23" s="3">
        <f>I5*SUMPRODUCT($D$5:$M5,$D15:$M15)</f>
        <v>-1.2206525871746544E-8</v>
      </c>
      <c r="J23" s="3">
        <f>J5*SUMPRODUCT($D$5:$M5,$D16:$M16)</f>
        <v>2.3008100199284817E-9</v>
      </c>
      <c r="K23" s="3">
        <f>K5*SUMPRODUCT($D$5:$M5,$D17:$M17)</f>
        <v>0</v>
      </c>
      <c r="L23" s="3">
        <f>L5*SUMPRODUCT($D$5:$M5,$D18:$M18)</f>
        <v>3.6202946158281016E-8</v>
      </c>
      <c r="M23" s="3">
        <f>M5*SUMPRODUCT($D$5:$M5,$D19:$M19)</f>
        <v>0</v>
      </c>
      <c r="N23" s="3"/>
    </row>
    <row r="24" spans="1:14" x14ac:dyDescent="0.25">
      <c r="A24" t="s">
        <v>180</v>
      </c>
      <c r="D24" s="12" t="e">
        <f>D5*LN(D5)</f>
        <v>#NUM!</v>
      </c>
      <c r="E24" s="12" t="e">
        <f t="shared" ref="E24:M24" si="1">E5*LN(E5)</f>
        <v>#NUM!</v>
      </c>
      <c r="F24" s="12" t="e">
        <f t="shared" si="1"/>
        <v>#NUM!</v>
      </c>
      <c r="G24" s="12">
        <f t="shared" si="1"/>
        <v>-2.0180911143505416E-6</v>
      </c>
      <c r="H24" s="12">
        <f t="shared" si="1"/>
        <v>-3.9184599494140366E-6</v>
      </c>
      <c r="I24" s="12">
        <f t="shared" si="1"/>
        <v>-8.2456590144706033E-6</v>
      </c>
      <c r="J24" s="12">
        <f t="shared" si="1"/>
        <v>-4.6017975157088812E-6</v>
      </c>
      <c r="K24" s="12" t="e">
        <f t="shared" si="1"/>
        <v>#NUM!</v>
      </c>
      <c r="L24" s="12">
        <f t="shared" si="1"/>
        <v>-1.2245296445398357E-5</v>
      </c>
      <c r="M24" s="12" t="e">
        <f t="shared" si="1"/>
        <v>#NUM!</v>
      </c>
    </row>
    <row r="25" spans="1:14" x14ac:dyDescent="0.25">
      <c r="A25" t="s">
        <v>178</v>
      </c>
      <c r="D25">
        <f>-SUMIF(D24:M24,"&lt;0")</f>
        <v>3.1029304039342419E-5</v>
      </c>
    </row>
    <row r="26" spans="1:14" x14ac:dyDescent="0.25">
      <c r="A26" t="s">
        <v>2</v>
      </c>
      <c r="D26" s="3">
        <f>SUM(D21:M21)</f>
        <v>0.27817655470128955</v>
      </c>
      <c r="F26" t="s">
        <v>176</v>
      </c>
      <c r="G26" s="3">
        <v>0.28000000000000003</v>
      </c>
    </row>
    <row r="27" spans="1:14" x14ac:dyDescent="0.25">
      <c r="A27" t="s">
        <v>49</v>
      </c>
      <c r="D27" s="3">
        <f>SUM(D23:M23)</f>
        <v>0.34483138414042441</v>
      </c>
      <c r="F27" t="s">
        <v>947</v>
      </c>
      <c r="G27" s="3"/>
    </row>
    <row r="28" spans="1:14" x14ac:dyDescent="0.25">
      <c r="A28" t="s">
        <v>50</v>
      </c>
      <c r="D28">
        <f>SQRT(D27)</f>
        <v>0.58722345332967107</v>
      </c>
      <c r="F28" t="s">
        <v>950</v>
      </c>
      <c r="G28" s="9">
        <v>0.57999999999999996</v>
      </c>
    </row>
    <row r="29" spans="1:14" x14ac:dyDescent="0.25">
      <c r="A29" t="s">
        <v>944</v>
      </c>
      <c r="D29">
        <f>D25*D30</f>
        <v>6.205860807868484E-6</v>
      </c>
    </row>
    <row r="30" spans="1:14" x14ac:dyDescent="0.25">
      <c r="A30" t="s">
        <v>945</v>
      </c>
      <c r="D30">
        <v>0.2</v>
      </c>
    </row>
    <row r="31" spans="1:14" x14ac:dyDescent="0.25">
      <c r="A31" t="s">
        <v>946</v>
      </c>
      <c r="D31" s="3">
        <f>D27-D29</f>
        <v>0.34482517827961656</v>
      </c>
    </row>
    <row r="34" spans="1:13" x14ac:dyDescent="0.25">
      <c r="B34" t="s">
        <v>50</v>
      </c>
      <c r="C34" t="s">
        <v>2</v>
      </c>
      <c r="D34" s="4" t="s">
        <v>0</v>
      </c>
      <c r="E34" s="4" t="s">
        <v>3</v>
      </c>
      <c r="F34" s="4" t="s">
        <v>4</v>
      </c>
      <c r="G34" s="4" t="s">
        <v>5</v>
      </c>
      <c r="H34" s="4" t="s">
        <v>6</v>
      </c>
      <c r="I34" s="4" t="s">
        <v>7</v>
      </c>
      <c r="J34" s="4" t="s">
        <v>8</v>
      </c>
      <c r="K34" s="4" t="s">
        <v>9</v>
      </c>
      <c r="L34" s="4" t="s">
        <v>10</v>
      </c>
      <c r="M34" s="4" t="s">
        <v>11</v>
      </c>
    </row>
    <row r="35" spans="1:13" x14ac:dyDescent="0.25">
      <c r="B35" s="15">
        <f>D28</f>
        <v>0.58722345332967107</v>
      </c>
      <c r="C35" s="3">
        <f>D26</f>
        <v>0.27817655470128955</v>
      </c>
      <c r="D35" s="3">
        <f>D5</f>
        <v>0</v>
      </c>
      <c r="E35" s="3">
        <f t="shared" ref="E35:M35" si="2">E5</f>
        <v>0</v>
      </c>
      <c r="F35" s="3">
        <f t="shared" si="2"/>
        <v>0</v>
      </c>
      <c r="G35" s="3">
        <f t="shared" si="2"/>
        <v>0.9999979819068493</v>
      </c>
      <c r="H35" s="3">
        <f t="shared" si="2"/>
        <v>2.583190568722738E-7</v>
      </c>
      <c r="I35" s="3">
        <f t="shared" si="2"/>
        <v>5.7376917657988713E-7</v>
      </c>
      <c r="J35" s="3">
        <f t="shared" si="2"/>
        <v>3.0684976149301945E-7</v>
      </c>
      <c r="K35" s="3">
        <f t="shared" si="2"/>
        <v>0</v>
      </c>
      <c r="L35" s="3">
        <f t="shared" si="2"/>
        <v>8.780805487513689E-7</v>
      </c>
      <c r="M35" s="3">
        <f t="shared" si="2"/>
        <v>0</v>
      </c>
    </row>
    <row r="37" spans="1:13" x14ac:dyDescent="0.25">
      <c r="B37" t="s">
        <v>50</v>
      </c>
      <c r="D37" s="4" t="s">
        <v>0</v>
      </c>
      <c r="E37" s="4" t="s">
        <v>3</v>
      </c>
      <c r="F37" s="4" t="s">
        <v>4</v>
      </c>
      <c r="G37" s="4" t="s">
        <v>5</v>
      </c>
      <c r="H37" s="4" t="s">
        <v>6</v>
      </c>
      <c r="I37" s="4" t="s">
        <v>7</v>
      </c>
      <c r="J37" s="4" t="s">
        <v>8</v>
      </c>
      <c r="K37" s="4" t="s">
        <v>9</v>
      </c>
      <c r="L37" s="4" t="s">
        <v>10</v>
      </c>
      <c r="M37" s="4" t="s">
        <v>11</v>
      </c>
    </row>
    <row r="38" spans="1:13" x14ac:dyDescent="0.25">
      <c r="A38" t="s">
        <v>52</v>
      </c>
      <c r="B38" s="18">
        <v>0.25251527807354662</v>
      </c>
      <c r="C38" s="3">
        <v>2.500000086745998E-3</v>
      </c>
      <c r="D38" s="3">
        <v>4.1800790820031825E-2</v>
      </c>
      <c r="E38" s="3">
        <v>0.12338430232602922</v>
      </c>
      <c r="F38" s="3">
        <v>1.2584534341846865E-2</v>
      </c>
      <c r="G38" s="3">
        <v>2.238365698536229E-2</v>
      </c>
      <c r="H38" s="3">
        <v>8.6879425582402137E-2</v>
      </c>
      <c r="I38" s="3">
        <v>0.10728354241062929</v>
      </c>
      <c r="J38" s="3">
        <v>0.12530351768737749</v>
      </c>
      <c r="K38" s="3">
        <v>2.9538625021597081E-2</v>
      </c>
      <c r="L38" s="3">
        <v>0.35582660740002753</v>
      </c>
      <c r="M38" s="3">
        <v>9.5014996970362614E-2</v>
      </c>
    </row>
    <row r="39" spans="1:13" x14ac:dyDescent="0.25">
      <c r="A39" t="s">
        <v>53</v>
      </c>
      <c r="B39" s="18">
        <v>0.25070177258726389</v>
      </c>
      <c r="C39" s="3">
        <v>4.999999996965928E-3</v>
      </c>
      <c r="D39" s="3">
        <v>4.3240647548960079E-2</v>
      </c>
      <c r="E39" s="3">
        <v>0.12406079433123218</v>
      </c>
      <c r="F39" s="3">
        <v>1.3068335105056551E-2</v>
      </c>
      <c r="G39" s="3">
        <v>2.3450925308876231E-2</v>
      </c>
      <c r="H39" s="3">
        <v>8.7869280184163609E-2</v>
      </c>
      <c r="I39" s="3">
        <v>0.10714740384420395</v>
      </c>
      <c r="J39" s="3">
        <v>0.12636017979825137</v>
      </c>
      <c r="K39" s="3">
        <v>3.0791743265148316E-2</v>
      </c>
      <c r="L39" s="3">
        <v>0.34773687029727129</v>
      </c>
      <c r="M39" s="3">
        <v>9.6273820224156523E-2</v>
      </c>
    </row>
    <row r="40" spans="1:13" x14ac:dyDescent="0.25">
      <c r="A40" t="s">
        <v>54</v>
      </c>
      <c r="B40" s="18">
        <v>0.24893466111758816</v>
      </c>
      <c r="C40" s="3">
        <v>7.5000000039919645E-3</v>
      </c>
      <c r="D40" s="3">
        <v>4.4700416009778234E-2</v>
      </c>
      <c r="E40" s="3">
        <v>0.12475929104768332</v>
      </c>
      <c r="F40" s="3">
        <v>1.3595355918540169E-2</v>
      </c>
      <c r="G40" s="3">
        <v>2.4626867515565927E-2</v>
      </c>
      <c r="H40" s="3">
        <v>8.8761299973124042E-2</v>
      </c>
      <c r="I40" s="3">
        <v>0.10697696885289779</v>
      </c>
      <c r="J40" s="3">
        <v>0.1273104988137686</v>
      </c>
      <c r="K40" s="3">
        <v>3.1916142815571841E-2</v>
      </c>
      <c r="L40" s="3">
        <v>0.33972542083995144</v>
      </c>
      <c r="M40" s="3">
        <v>9.7627738185024043E-2</v>
      </c>
    </row>
    <row r="41" spans="1:13" x14ac:dyDescent="0.25">
      <c r="A41" t="s">
        <v>55</v>
      </c>
      <c r="B41" s="18">
        <v>0.24722325859517033</v>
      </c>
      <c r="C41" s="3">
        <v>9.9999999953007714E-3</v>
      </c>
      <c r="D41" s="3">
        <v>4.6176284081606137E-2</v>
      </c>
      <c r="E41" s="3">
        <v>0.12541161271882625</v>
      </c>
      <c r="F41" s="3">
        <v>1.4130482375191617E-2</v>
      </c>
      <c r="G41" s="3">
        <v>2.584071364089334E-2</v>
      </c>
      <c r="H41" s="3">
        <v>8.9654034943673161E-2</v>
      </c>
      <c r="I41" s="3">
        <v>0.10677666662619745</v>
      </c>
      <c r="J41" s="3">
        <v>0.12821940188516714</v>
      </c>
      <c r="K41" s="3">
        <v>3.3068562222691597E-2</v>
      </c>
      <c r="L41" s="3">
        <v>0.33178467427000313</v>
      </c>
      <c r="M41" s="3">
        <v>9.8937567204258919E-2</v>
      </c>
    </row>
    <row r="42" spans="1:13" x14ac:dyDescent="0.25">
      <c r="A42" t="s">
        <v>56</v>
      </c>
      <c r="B42" s="18">
        <v>0.24550816646317719</v>
      </c>
      <c r="C42" s="3">
        <v>1.2499999994477371E-2</v>
      </c>
      <c r="D42" s="3">
        <v>4.7720833075540169E-2</v>
      </c>
      <c r="E42" s="3">
        <v>0.12617078571132262</v>
      </c>
      <c r="F42" s="3">
        <v>1.45862931454362E-2</v>
      </c>
      <c r="G42" s="3">
        <v>2.7083909278402679E-2</v>
      </c>
      <c r="H42" s="3">
        <v>9.043546105899633E-2</v>
      </c>
      <c r="I42" s="3">
        <v>0.10640242094275248</v>
      </c>
      <c r="J42" s="3">
        <v>0.12918986308364702</v>
      </c>
      <c r="K42" s="3">
        <v>3.4313339734242956E-2</v>
      </c>
      <c r="L42" s="3">
        <v>0.32392433404237408</v>
      </c>
      <c r="M42" s="3">
        <v>0.10017275980086063</v>
      </c>
    </row>
    <row r="43" spans="1:13" x14ac:dyDescent="0.25">
      <c r="A43" t="s">
        <v>57</v>
      </c>
      <c r="B43" s="18">
        <v>0.24396176235948847</v>
      </c>
      <c r="C43" s="3">
        <v>1.5000000011066685E-2</v>
      </c>
      <c r="D43" s="3">
        <v>4.9193504876565722E-2</v>
      </c>
      <c r="E43" s="3">
        <v>0.12658736709554097</v>
      </c>
      <c r="F43" s="3">
        <v>1.5227212041143523E-2</v>
      </c>
      <c r="G43" s="3">
        <v>2.8385523911292145E-2</v>
      </c>
      <c r="H43" s="3">
        <v>9.1359556694214847E-2</v>
      </c>
      <c r="I43" s="3">
        <v>0.10630073456039804</v>
      </c>
      <c r="J43" s="3">
        <v>0.12991374823923135</v>
      </c>
      <c r="K43" s="3">
        <v>3.5432911805473234E-2</v>
      </c>
      <c r="L43" s="3">
        <v>0.31611353967574302</v>
      </c>
      <c r="M43" s="3">
        <v>0.10148590104301193</v>
      </c>
    </row>
    <row r="44" spans="1:13" x14ac:dyDescent="0.25">
      <c r="A44" t="s">
        <v>58</v>
      </c>
      <c r="B44" s="18">
        <v>0.24236553617119008</v>
      </c>
      <c r="C44" s="3">
        <v>1.7500000010547766E-2</v>
      </c>
      <c r="D44" s="3">
        <v>5.0752620884322301E-2</v>
      </c>
      <c r="E44" s="3">
        <v>0.12724554893839887</v>
      </c>
      <c r="F44" s="3">
        <v>1.5710420137013584E-2</v>
      </c>
      <c r="G44" s="3">
        <v>2.9727788146850009E-2</v>
      </c>
      <c r="H44" s="3">
        <v>9.208830084091843E-2</v>
      </c>
      <c r="I44" s="3">
        <v>0.10590956995476446</v>
      </c>
      <c r="J44" s="3">
        <v>0.13076922861510226</v>
      </c>
      <c r="K44" s="3">
        <v>3.6719667692076095E-2</v>
      </c>
      <c r="L44" s="3">
        <v>0.30839928913997872</v>
      </c>
      <c r="M44" s="3">
        <v>0.10267756560511963</v>
      </c>
    </row>
    <row r="45" spans="1:13" x14ac:dyDescent="0.25">
      <c r="A45" t="s">
        <v>59</v>
      </c>
      <c r="B45" s="18">
        <v>0.24087566346003295</v>
      </c>
      <c r="C45" s="3">
        <v>1.9999999998887089E-2</v>
      </c>
      <c r="D45" s="3">
        <v>5.2278325808904499E-2</v>
      </c>
      <c r="E45" s="3">
        <v>0.12776128312078941</v>
      </c>
      <c r="F45" s="3">
        <v>1.6278209072606572E-2</v>
      </c>
      <c r="G45" s="3">
        <v>3.1129255677436938E-2</v>
      </c>
      <c r="H45" s="3">
        <v>9.2860945682476437E-2</v>
      </c>
      <c r="I45" s="3">
        <v>0.10564632558833964</v>
      </c>
      <c r="J45" s="3">
        <v>0.13147112506481312</v>
      </c>
      <c r="K45" s="3">
        <v>3.7958609197013798E-2</v>
      </c>
      <c r="L45" s="3">
        <v>0.30073774800801373</v>
      </c>
      <c r="M45" s="3">
        <v>0.10387817275234981</v>
      </c>
    </row>
    <row r="46" spans="1:13" x14ac:dyDescent="0.25">
      <c r="A46" t="s">
        <v>60</v>
      </c>
      <c r="B46" s="18">
        <v>0.23943248735330724</v>
      </c>
      <c r="C46" s="3">
        <v>2.2499999988146294E-2</v>
      </c>
      <c r="D46" s="3">
        <v>5.385141711277245E-2</v>
      </c>
      <c r="E46" s="3">
        <v>0.12814211501027017</v>
      </c>
      <c r="F46" s="3">
        <v>1.6861507971370239E-2</v>
      </c>
      <c r="G46" s="3">
        <v>3.254611071240579E-2</v>
      </c>
      <c r="H46" s="3">
        <v>9.3639294766241277E-2</v>
      </c>
      <c r="I46" s="3">
        <v>0.10529607768316521</v>
      </c>
      <c r="J46" s="3">
        <v>0.1322011546437924</v>
      </c>
      <c r="K46" s="3">
        <v>3.9207719521405948E-2</v>
      </c>
      <c r="L46" s="3">
        <v>0.29316129663787133</v>
      </c>
      <c r="M46" s="3">
        <v>0.10509330612461161</v>
      </c>
    </row>
    <row r="47" spans="1:13" x14ac:dyDescent="0.25">
      <c r="A47" t="s">
        <v>61</v>
      </c>
      <c r="B47" s="18">
        <v>0.23804899866362933</v>
      </c>
      <c r="C47" s="3">
        <v>2.4999999992990879E-2</v>
      </c>
      <c r="D47" s="3">
        <v>5.5441482133178302E-2</v>
      </c>
      <c r="E47" s="3">
        <v>0.1285190049657563</v>
      </c>
      <c r="F47" s="3">
        <v>1.7452294406098207E-2</v>
      </c>
      <c r="G47" s="3">
        <v>3.4002748232368908E-2</v>
      </c>
      <c r="H47" s="3">
        <v>9.4385972598520232E-2</v>
      </c>
      <c r="I47" s="3">
        <v>0.10496667593353919</v>
      </c>
      <c r="J47" s="3">
        <v>0.13285486229952234</v>
      </c>
      <c r="K47" s="3">
        <v>4.0479604456905433E-2</v>
      </c>
      <c r="L47" s="3">
        <v>0.28563895246131038</v>
      </c>
      <c r="M47" s="3">
        <v>0.1062584024000513</v>
      </c>
    </row>
    <row r="48" spans="1:13" x14ac:dyDescent="0.25">
      <c r="A48" t="s">
        <v>62</v>
      </c>
      <c r="B48" s="18">
        <v>0.23671983701381946</v>
      </c>
      <c r="C48" s="3">
        <v>2.7500024985519997E-2</v>
      </c>
      <c r="D48" s="3">
        <v>5.705669442101121E-2</v>
      </c>
      <c r="E48" s="3">
        <v>0.12886065640556363</v>
      </c>
      <c r="F48" s="3">
        <v>1.8049486047618274E-2</v>
      </c>
      <c r="G48" s="3">
        <v>3.5501645641213504E-2</v>
      </c>
      <c r="H48" s="3">
        <v>9.5105035457101611E-2</v>
      </c>
      <c r="I48" s="3">
        <v>0.10461252211210871</v>
      </c>
      <c r="J48" s="3">
        <v>0.13346010702080979</v>
      </c>
      <c r="K48" s="3">
        <v>4.1774177217422756E-2</v>
      </c>
      <c r="L48" s="3">
        <v>0.27818984044773781</v>
      </c>
      <c r="M48" s="3">
        <v>0.10738983530865431</v>
      </c>
    </row>
    <row r="49" spans="1:13" x14ac:dyDescent="0.25">
      <c r="A49" t="s">
        <v>63</v>
      </c>
      <c r="B49" s="18">
        <v>0.23544391676825721</v>
      </c>
      <c r="C49" s="3">
        <v>3.0000000007439801E-2</v>
      </c>
      <c r="D49" s="3">
        <v>5.8692867948660771E-2</v>
      </c>
      <c r="E49" s="3">
        <v>0.1291574977852859</v>
      </c>
      <c r="F49" s="3">
        <v>1.865348984841729E-2</v>
      </c>
      <c r="G49" s="3">
        <v>3.7042010066098932E-2</v>
      </c>
      <c r="H49" s="3">
        <v>9.5799980178938898E-2</v>
      </c>
      <c r="I49" s="3">
        <v>0.1042325304689644</v>
      </c>
      <c r="J49" s="3">
        <v>0.13402788335116972</v>
      </c>
      <c r="K49" s="3">
        <v>4.3089214515746044E-2</v>
      </c>
      <c r="L49" s="3">
        <v>0.27081166517791705</v>
      </c>
      <c r="M49" s="3">
        <v>0.10849286068156344</v>
      </c>
    </row>
    <row r="50" spans="1:13" x14ac:dyDescent="0.25">
      <c r="A50" t="s">
        <v>64</v>
      </c>
      <c r="B50" s="18">
        <v>0.23422141643327551</v>
      </c>
      <c r="C50" s="3">
        <v>3.2500000005003325E-2</v>
      </c>
      <c r="D50" s="3">
        <v>6.0350361652627478E-2</v>
      </c>
      <c r="E50" s="3">
        <v>0.12941099388696609</v>
      </c>
      <c r="F50" s="3">
        <v>1.926415625968924E-2</v>
      </c>
      <c r="G50" s="3">
        <v>3.8624606222563543E-2</v>
      </c>
      <c r="H50" s="3">
        <v>9.6470105735856182E-2</v>
      </c>
      <c r="I50" s="3">
        <v>0.10382733197843924</v>
      </c>
      <c r="J50" s="3">
        <v>0.13455645992444176</v>
      </c>
      <c r="K50" s="3">
        <v>4.4425049712209445E-2</v>
      </c>
      <c r="L50" s="3">
        <v>0.26350471407020326</v>
      </c>
      <c r="M50" s="3">
        <v>0.1095662205526258</v>
      </c>
    </row>
    <row r="51" spans="1:13" x14ac:dyDescent="0.25">
      <c r="A51" t="s">
        <v>65</v>
      </c>
      <c r="B51" s="18">
        <v>0.23305242044296387</v>
      </c>
      <c r="C51" s="3">
        <v>3.5000000053383357E-2</v>
      </c>
      <c r="D51" s="3">
        <v>6.2029051560881093E-2</v>
      </c>
      <c r="E51" s="3">
        <v>0.12962105744885644</v>
      </c>
      <c r="F51" s="3">
        <v>1.9881463432705592E-2</v>
      </c>
      <c r="G51" s="3">
        <v>4.0250310848770315E-2</v>
      </c>
      <c r="H51" s="3">
        <v>9.7114398727972298E-2</v>
      </c>
      <c r="I51" s="3">
        <v>0.10339725138270846</v>
      </c>
      <c r="J51" s="3">
        <v>0.13504703736724522</v>
      </c>
      <c r="K51" s="3">
        <v>4.5781851037160398E-2</v>
      </c>
      <c r="L51" s="3">
        <v>0.25626960431274975</v>
      </c>
      <c r="M51" s="3">
        <v>0.11060797391970666</v>
      </c>
    </row>
    <row r="52" spans="1:13" x14ac:dyDescent="0.25">
      <c r="A52" t="s">
        <v>66</v>
      </c>
      <c r="B52" s="18">
        <v>0.23193719038426425</v>
      </c>
      <c r="C52" s="3">
        <v>3.7499999993443132E-2</v>
      </c>
      <c r="D52" s="3">
        <v>6.3729090584503961E-2</v>
      </c>
      <c r="E52" s="3">
        <v>0.12978886763679615</v>
      </c>
      <c r="F52" s="3">
        <v>2.050522190788906E-2</v>
      </c>
      <c r="G52" s="3">
        <v>4.1920001281887755E-2</v>
      </c>
      <c r="H52" s="3">
        <v>9.7732907902499527E-2</v>
      </c>
      <c r="I52" s="3">
        <v>0.10294232805555611</v>
      </c>
      <c r="J52" s="3">
        <v>0.1354962240936804</v>
      </c>
      <c r="K52" s="3">
        <v>4.7159831032443783E-2</v>
      </c>
      <c r="L52" s="3">
        <v>0.24910718488955602</v>
      </c>
      <c r="M52" s="3">
        <v>0.11161834252607007</v>
      </c>
    </row>
    <row r="53" spans="1:13" x14ac:dyDescent="0.25">
      <c r="A53" t="s">
        <v>67</v>
      </c>
      <c r="B53" s="18">
        <v>0.2308758110305433</v>
      </c>
      <c r="C53" s="3">
        <v>4.0000037465507662E-2</v>
      </c>
      <c r="D53" s="3">
        <v>6.5450224560417367E-2</v>
      </c>
      <c r="E53" s="3">
        <v>0.12991456305457028</v>
      </c>
      <c r="F53" s="3">
        <v>2.1135381064419326E-2</v>
      </c>
      <c r="G53" s="3">
        <v>4.3634513672396853E-2</v>
      </c>
      <c r="H53" s="3">
        <v>9.8325144201689502E-2</v>
      </c>
      <c r="I53" s="3">
        <v>0.10246299856776633</v>
      </c>
      <c r="J53" s="3">
        <v>0.13590400604890707</v>
      </c>
      <c r="K53" s="3">
        <v>4.8559076108186973E-2</v>
      </c>
      <c r="L53" s="3">
        <v>0.2420177126691842</v>
      </c>
      <c r="M53" s="3">
        <v>0.11259637975562047</v>
      </c>
    </row>
    <row r="54" spans="1:13" x14ac:dyDescent="0.25">
      <c r="A54" t="s">
        <v>68</v>
      </c>
      <c r="B54" s="18">
        <v>0.22986846175270156</v>
      </c>
      <c r="C54" s="3">
        <v>4.2500000000799933E-2</v>
      </c>
      <c r="D54" s="3">
        <v>6.7192327161196538E-2</v>
      </c>
      <c r="E54" s="3">
        <v>0.12999795786276958</v>
      </c>
      <c r="F54" s="3">
        <v>2.1771857865491382E-2</v>
      </c>
      <c r="G54" s="3">
        <v>4.5394640134271289E-2</v>
      </c>
      <c r="H54" s="3">
        <v>9.8890723308674156E-2</v>
      </c>
      <c r="I54" s="3">
        <v>0.10195933558402416</v>
      </c>
      <c r="J54" s="3">
        <v>0.13626992190332862</v>
      </c>
      <c r="K54" s="3">
        <v>4.9979641575496364E-2</v>
      </c>
      <c r="L54" s="3">
        <v>0.23500222663052192</v>
      </c>
      <c r="M54" s="3">
        <v>0.11354136794552244</v>
      </c>
    </row>
    <row r="55" spans="1:13" x14ac:dyDescent="0.25">
      <c r="A55" t="s">
        <v>69</v>
      </c>
      <c r="B55" s="18">
        <v>0.228915189563099</v>
      </c>
      <c r="C55" s="3">
        <v>4.4999999998510759E-2</v>
      </c>
      <c r="D55" s="3">
        <v>6.8954572992997426E-2</v>
      </c>
      <c r="E55" s="3">
        <v>0.13004117469688573</v>
      </c>
      <c r="F55" s="3">
        <v>2.2414353053099294E-2</v>
      </c>
      <c r="G55" s="3">
        <v>4.7200820133158017E-2</v>
      </c>
      <c r="H55" s="3">
        <v>9.9429895850326092E-2</v>
      </c>
      <c r="I55" s="3">
        <v>0.1014331600012487</v>
      </c>
      <c r="J55" s="3">
        <v>0.13659163922756878</v>
      </c>
      <c r="K55" s="3">
        <v>5.1421348741486649E-2</v>
      </c>
      <c r="L55" s="3">
        <v>0.22805940608141975</v>
      </c>
      <c r="M55" s="3">
        <v>0.11445362910881231</v>
      </c>
    </row>
    <row r="56" spans="1:13" x14ac:dyDescent="0.25">
      <c r="A56" t="s">
        <v>70</v>
      </c>
      <c r="B56" s="18">
        <v>0.22801609484947807</v>
      </c>
      <c r="C56" s="3">
        <v>4.750004499037213E-2</v>
      </c>
      <c r="D56" s="3">
        <v>7.0737991526770738E-2</v>
      </c>
      <c r="E56" s="3">
        <v>0.13003991463034045</v>
      </c>
      <c r="F56" s="3">
        <v>2.3063282397074513E-2</v>
      </c>
      <c r="G56" s="3">
        <v>4.9054779646714293E-2</v>
      </c>
      <c r="H56" s="3">
        <v>9.9941077207070933E-2</v>
      </c>
      <c r="I56" s="3">
        <v>0.1008817252672745</v>
      </c>
      <c r="J56" s="3">
        <v>0.13687341299905395</v>
      </c>
      <c r="K56" s="3">
        <v>5.2884874817436978E-2</v>
      </c>
      <c r="L56" s="3">
        <v>0.22119252247288979</v>
      </c>
      <c r="M56" s="3">
        <v>0.11533041905134633</v>
      </c>
    </row>
    <row r="57" spans="1:13" x14ac:dyDescent="0.25">
      <c r="A57" t="s">
        <v>71</v>
      </c>
      <c r="B57" s="18">
        <v>0.22717132751286975</v>
      </c>
      <c r="C57" s="3">
        <v>4.9999999994910081E-2</v>
      </c>
      <c r="D57" s="3">
        <v>7.2541578367946988E-2</v>
      </c>
      <c r="E57" s="3">
        <v>0.12999732261648603</v>
      </c>
      <c r="F57" s="3">
        <v>2.3718079032680375E-2</v>
      </c>
      <c r="G57" s="3">
        <v>5.0956460125273439E-2</v>
      </c>
      <c r="H57" s="3">
        <v>0.10042521847323022</v>
      </c>
      <c r="I57" s="3">
        <v>0.10030733279853425</v>
      </c>
      <c r="J57" s="3">
        <v>0.13711064542393081</v>
      </c>
      <c r="K57" s="3">
        <v>5.4369699755485008E-2</v>
      </c>
      <c r="L57" s="3">
        <v>0.21440041166506035</v>
      </c>
      <c r="M57" s="3">
        <v>0.1161732517481585</v>
      </c>
    </row>
    <row r="58" spans="1:13" x14ac:dyDescent="0.25">
      <c r="A58" t="s">
        <v>72</v>
      </c>
      <c r="B58" s="18">
        <v>0.22638092035229734</v>
      </c>
      <c r="C58" s="3">
        <v>5.2499999997707616E-2</v>
      </c>
      <c r="D58" s="3">
        <v>7.4365239211568873E-2</v>
      </c>
      <c r="E58" s="3">
        <v>0.12991272079525068</v>
      </c>
      <c r="F58" s="3">
        <v>2.4378729590734494E-2</v>
      </c>
      <c r="G58" s="3">
        <v>5.2906948588465931E-2</v>
      </c>
      <c r="H58" s="3">
        <v>0.10088172161642167</v>
      </c>
      <c r="I58" s="3">
        <v>9.9709949197008457E-2</v>
      </c>
      <c r="J58" s="3">
        <v>0.13730405778096949</v>
      </c>
      <c r="K58" s="3">
        <v>5.5876052880969411E-2</v>
      </c>
      <c r="L58" s="3">
        <v>0.20768345896249052</v>
      </c>
      <c r="M58" s="3">
        <v>0.11698112141573765</v>
      </c>
    </row>
    <row r="59" spans="1:13" x14ac:dyDescent="0.25">
      <c r="A59" t="s">
        <v>73</v>
      </c>
      <c r="B59" s="18">
        <v>0.22564504231773416</v>
      </c>
      <c r="C59" s="3">
        <v>5.4999999989424592E-2</v>
      </c>
      <c r="D59" s="3">
        <v>7.6209532040565978E-2</v>
      </c>
      <c r="E59" s="3">
        <v>0.12978449614065105</v>
      </c>
      <c r="F59" s="3">
        <v>2.5045260636230214E-2</v>
      </c>
      <c r="G59" s="3">
        <v>5.4907460897772147E-2</v>
      </c>
      <c r="H59" s="3">
        <v>0.10131000544505644</v>
      </c>
      <c r="I59" s="3">
        <v>9.9088396740835152E-2</v>
      </c>
      <c r="J59" s="3">
        <v>0.1374538688695576</v>
      </c>
      <c r="K59" s="3">
        <v>5.7404251106060893E-2</v>
      </c>
      <c r="L59" s="3">
        <v>0.20104370791671497</v>
      </c>
      <c r="M59" s="3">
        <v>0.11775302013981646</v>
      </c>
    </row>
    <row r="60" spans="1:13" x14ac:dyDescent="0.25">
      <c r="A60" t="s">
        <v>74</v>
      </c>
      <c r="B60" s="18">
        <v>0.22496379234417743</v>
      </c>
      <c r="C60" s="3">
        <v>5.7500000009378896E-2</v>
      </c>
      <c r="D60" s="3">
        <v>7.8074308084124702E-2</v>
      </c>
      <c r="E60" s="3">
        <v>0.12961232187308319</v>
      </c>
      <c r="F60" s="3">
        <v>2.5717594671811266E-2</v>
      </c>
      <c r="G60" s="3">
        <v>5.6958967403279791E-2</v>
      </c>
      <c r="H60" s="3">
        <v>0.10170957082433887</v>
      </c>
      <c r="I60" s="3">
        <v>9.8442761433508733E-2</v>
      </c>
      <c r="J60" s="3">
        <v>0.13756020105661537</v>
      </c>
      <c r="K60" s="3">
        <v>5.8954392449970278E-2</v>
      </c>
      <c r="L60" s="3">
        <v>0.19448185464491619</v>
      </c>
      <c r="M60" s="3">
        <v>0.11848802755571672</v>
      </c>
    </row>
    <row r="61" spans="1:13" x14ac:dyDescent="0.25">
      <c r="A61" t="s">
        <v>75</v>
      </c>
      <c r="B61" s="18">
        <v>0.2243373134423069</v>
      </c>
      <c r="C61" s="3">
        <v>6.0000000026817372E-2</v>
      </c>
      <c r="D61" s="3">
        <v>7.9959061999703526E-2</v>
      </c>
      <c r="E61" s="3">
        <v>0.12939766315175108</v>
      </c>
      <c r="F61" s="3">
        <v>2.6395345678448666E-2</v>
      </c>
      <c r="G61" s="3">
        <v>5.906194392336267E-2</v>
      </c>
      <c r="H61" s="3">
        <v>0.1020808747957187</v>
      </c>
      <c r="I61" s="3">
        <v>9.7774385339320813E-2</v>
      </c>
      <c r="J61" s="3">
        <v>0.13762009569704534</v>
      </c>
      <c r="K61" s="3">
        <v>6.0526295969601546E-2</v>
      </c>
      <c r="L61" s="3">
        <v>0.18799742225210422</v>
      </c>
      <c r="M61" s="3">
        <v>0.1191869114180901</v>
      </c>
    </row>
    <row r="62" spans="1:13" x14ac:dyDescent="0.25">
      <c r="A62" t="s">
        <v>76</v>
      </c>
      <c r="B62" s="18">
        <v>0.22376574597190868</v>
      </c>
      <c r="C62" s="3">
        <v>6.2500000043275106E-2</v>
      </c>
      <c r="D62" s="3">
        <v>8.1864395915854357E-2</v>
      </c>
      <c r="E62" s="3">
        <v>0.12913785779669393</v>
      </c>
      <c r="F62" s="3">
        <v>2.7078756121222736E-2</v>
      </c>
      <c r="G62" s="3">
        <v>6.1218134738771052E-2</v>
      </c>
      <c r="H62" s="3">
        <v>0.10242246135424808</v>
      </c>
      <c r="I62" s="3">
        <v>9.7081490431143377E-2</v>
      </c>
      <c r="J62" s="3">
        <v>0.13763613719489998</v>
      </c>
      <c r="K62" s="3">
        <v>6.2120493678052689E-2</v>
      </c>
      <c r="L62" s="3">
        <v>0.18159303462466259</v>
      </c>
      <c r="M62" s="3">
        <v>0.11984723809836115</v>
      </c>
    </row>
    <row r="63" spans="1:13" x14ac:dyDescent="0.25">
      <c r="A63" t="s">
        <v>77</v>
      </c>
      <c r="B63" s="18">
        <v>0.22324929556103887</v>
      </c>
      <c r="C63" s="3">
        <v>6.5000000013301695E-2</v>
      </c>
      <c r="D63" s="3">
        <v>8.3790051408580743E-2</v>
      </c>
      <c r="E63" s="3">
        <v>0.12883397738461932</v>
      </c>
      <c r="F63" s="3">
        <v>2.7767500510948211E-2</v>
      </c>
      <c r="G63" s="3">
        <v>6.342823690343094E-2</v>
      </c>
      <c r="H63" s="3">
        <v>0.10273464050310917</v>
      </c>
      <c r="I63" s="3">
        <v>9.6365046330959353E-2</v>
      </c>
      <c r="J63" s="3">
        <v>0.13760537398094916</v>
      </c>
      <c r="K63" s="3">
        <v>6.3736901946439439E-2</v>
      </c>
      <c r="L63" s="3">
        <v>0.17526872652024006</v>
      </c>
      <c r="M63" s="3">
        <v>0.12046954456413435</v>
      </c>
    </row>
    <row r="64" spans="1:13" x14ac:dyDescent="0.25">
      <c r="A64" t="s">
        <v>78</v>
      </c>
      <c r="B64" s="18">
        <v>0.22278813454681062</v>
      </c>
      <c r="C64" s="3">
        <v>6.7500064976377616E-2</v>
      </c>
      <c r="D64" s="3">
        <v>8.5736497876887696E-2</v>
      </c>
      <c r="E64" s="3">
        <v>0.12848424989336732</v>
      </c>
      <c r="F64" s="3">
        <v>2.8461679263171738E-2</v>
      </c>
      <c r="G64" s="3">
        <v>6.5693931925337734E-2</v>
      </c>
      <c r="H64" s="3">
        <v>0.10301637862975946</v>
      </c>
      <c r="I64" s="3">
        <v>9.5623895755059141E-2</v>
      </c>
      <c r="J64" s="3">
        <v>0.13752877252093046</v>
      </c>
      <c r="K64" s="3">
        <v>6.5375943513344817E-2</v>
      </c>
      <c r="L64" s="3">
        <v>0.16902646205848543</v>
      </c>
      <c r="M64" s="3">
        <v>0.12105218862319639</v>
      </c>
    </row>
    <row r="65" spans="1:13" x14ac:dyDescent="0.25">
      <c r="A65" t="s">
        <v>79</v>
      </c>
      <c r="B65" s="18">
        <v>0.22238251369633477</v>
      </c>
      <c r="C65" s="3">
        <v>7.0000067477813482E-2</v>
      </c>
      <c r="D65" s="3">
        <v>8.7703408449542858E-2</v>
      </c>
      <c r="E65" s="3">
        <v>0.12808896004434914</v>
      </c>
      <c r="F65" s="3">
        <v>2.9161097906598404E-2</v>
      </c>
      <c r="G65" s="3">
        <v>6.8016141398767563E-2</v>
      </c>
      <c r="H65" s="3">
        <v>0.10326743173369768</v>
      </c>
      <c r="I65" s="3">
        <v>9.4858540009893175E-2</v>
      </c>
      <c r="J65" s="3">
        <v>0.13740489773746162</v>
      </c>
      <c r="K65" s="3">
        <v>6.7037590191524513E-2</v>
      </c>
      <c r="L65" s="3">
        <v>0.16286715333757626</v>
      </c>
      <c r="M65" s="3">
        <v>0.12159477930365327</v>
      </c>
    </row>
    <row r="66" spans="1:13" x14ac:dyDescent="0.25">
      <c r="A66" t="s">
        <v>80</v>
      </c>
      <c r="B66" s="18">
        <v>0.22203265866875896</v>
      </c>
      <c r="C66" s="3">
        <v>7.2500069965781705E-2</v>
      </c>
      <c r="D66" s="3">
        <v>8.9691084312965963E-2</v>
      </c>
      <c r="E66" s="3">
        <v>0.1276471111226094</v>
      </c>
      <c r="F66" s="3">
        <v>2.9865736538636709E-2</v>
      </c>
      <c r="G66" s="3">
        <v>7.0396401936180839E-2</v>
      </c>
      <c r="H66" s="3">
        <v>0.10348710818663444</v>
      </c>
      <c r="I66" s="3">
        <v>9.4068404043504195E-2</v>
      </c>
      <c r="J66" s="3">
        <v>0.13723339167479048</v>
      </c>
      <c r="K66" s="3">
        <v>6.8722129645136326E-2</v>
      </c>
      <c r="L66" s="3">
        <v>0.15679230582016607</v>
      </c>
      <c r="M66" s="3">
        <v>0.12209632712463837</v>
      </c>
    </row>
    <row r="67" spans="1:13" x14ac:dyDescent="0.25">
      <c r="A67" t="s">
        <v>81</v>
      </c>
      <c r="B67" s="18">
        <v>0.22174197362873405</v>
      </c>
      <c r="C67" s="3">
        <v>7.5000000012070203E-2</v>
      </c>
      <c r="D67" s="3">
        <v>9.1729997076732933E-2</v>
      </c>
      <c r="E67" s="3">
        <v>0.12717565896317071</v>
      </c>
      <c r="F67" s="3">
        <v>3.0581020934072733E-2</v>
      </c>
      <c r="G67" s="3">
        <v>7.282025190909254E-2</v>
      </c>
      <c r="H67" s="3">
        <v>0.1036669900874946</v>
      </c>
      <c r="I67" s="3">
        <v>9.3261749045562184E-2</v>
      </c>
      <c r="J67" s="3">
        <v>0.13699643445980494</v>
      </c>
      <c r="K67" s="3">
        <v>7.0422363354825296E-2</v>
      </c>
      <c r="L67" s="3">
        <v>0.15080107904003276</v>
      </c>
      <c r="M67" s="3">
        <v>0.12254445514489233</v>
      </c>
    </row>
    <row r="68" spans="1:13" x14ac:dyDescent="0.25">
      <c r="A68" t="s">
        <v>82</v>
      </c>
      <c r="B68" s="18">
        <v>0.2215040696707393</v>
      </c>
      <c r="C68" s="3">
        <v>7.7500074980144981E-2</v>
      </c>
      <c r="D68" s="3">
        <v>9.3755480203061584E-2</v>
      </c>
      <c r="E68" s="3">
        <v>0.12663848688933849</v>
      </c>
      <c r="F68" s="3">
        <v>3.1294591136132692E-2</v>
      </c>
      <c r="G68" s="3">
        <v>7.5323578924586798E-2</v>
      </c>
      <c r="H68" s="3">
        <v>0.10382289075315852</v>
      </c>
      <c r="I68" s="3">
        <v>9.2420241476390372E-2</v>
      </c>
      <c r="J68" s="3">
        <v>0.13672831652783293</v>
      </c>
      <c r="K68" s="3">
        <v>7.2155423241825403E-2</v>
      </c>
      <c r="L68" s="3">
        <v>0.14489990145074561</v>
      </c>
      <c r="M68" s="3">
        <v>0.12296108916920089</v>
      </c>
    </row>
    <row r="69" spans="1:13" x14ac:dyDescent="0.25">
      <c r="A69" t="s">
        <v>83</v>
      </c>
      <c r="B69" s="18">
        <v>0.22132295306101524</v>
      </c>
      <c r="C69" s="3">
        <v>8.0000077479087273E-2</v>
      </c>
      <c r="D69" s="3">
        <v>9.5801888691485176E-2</v>
      </c>
      <c r="E69" s="3">
        <v>0.12605240835690407</v>
      </c>
      <c r="F69" s="3">
        <v>3.201349823313502E-2</v>
      </c>
      <c r="G69" s="3">
        <v>7.7889335177402277E-2</v>
      </c>
      <c r="H69" s="3">
        <v>0.10394525369888244</v>
      </c>
      <c r="I69" s="3">
        <v>9.1552923989243085E-2</v>
      </c>
      <c r="J69" s="3">
        <v>0.1364103762947225</v>
      </c>
      <c r="K69" s="3">
        <v>7.3911954068294483E-2</v>
      </c>
      <c r="L69" s="3">
        <v>0.13908806584290745</v>
      </c>
      <c r="M69" s="3">
        <v>0.12333429537109722</v>
      </c>
    </row>
    <row r="70" spans="1:13" x14ac:dyDescent="0.25">
      <c r="A70" t="s">
        <v>84</v>
      </c>
      <c r="B70" s="18">
        <v>0.22119842899894812</v>
      </c>
      <c r="C70" s="3">
        <v>8.2500000020919007E-2</v>
      </c>
      <c r="D70" s="3">
        <v>9.7849596044652667E-2</v>
      </c>
      <c r="E70" s="3">
        <v>0.12541877840886329</v>
      </c>
      <c r="F70" s="3">
        <v>3.2735825846003534E-2</v>
      </c>
      <c r="G70" s="3">
        <v>8.0530029393205166E-2</v>
      </c>
      <c r="H70" s="3">
        <v>0.10403768509642868</v>
      </c>
      <c r="I70" s="3">
        <v>9.0657436259316534E-2</v>
      </c>
      <c r="J70" s="3">
        <v>0.1360406806718869</v>
      </c>
      <c r="K70" s="3">
        <v>7.5694207137885508E-2</v>
      </c>
      <c r="L70" s="3">
        <v>0.1333673257292522</v>
      </c>
      <c r="M70" s="3">
        <v>0.12366843522353961</v>
      </c>
    </row>
    <row r="71" spans="1:13" x14ac:dyDescent="0.25">
      <c r="A71" t="s">
        <v>85</v>
      </c>
      <c r="B71" s="18">
        <v>0.22113187932333506</v>
      </c>
      <c r="C71" s="3">
        <v>8.5000082489954165E-2</v>
      </c>
      <c r="D71" s="3">
        <v>9.9946783894367008E-2</v>
      </c>
      <c r="E71" s="3">
        <v>0.12472714209015753</v>
      </c>
      <c r="F71" s="3">
        <v>3.3469887453637069E-2</v>
      </c>
      <c r="G71" s="3">
        <v>8.3231094670982442E-2</v>
      </c>
      <c r="H71" s="3">
        <v>0.10408603039003814</v>
      </c>
      <c r="I71" s="3">
        <v>8.9733545058803474E-2</v>
      </c>
      <c r="J71" s="3">
        <v>0.13563058846182108</v>
      </c>
      <c r="K71" s="3">
        <v>7.7483364832241511E-2</v>
      </c>
      <c r="L71" s="3">
        <v>0.12774306871886221</v>
      </c>
      <c r="M71" s="3">
        <v>0.12394849436266631</v>
      </c>
    </row>
    <row r="72" spans="1:13" x14ac:dyDescent="0.25">
      <c r="A72" t="s">
        <v>86</v>
      </c>
      <c r="B72" s="18">
        <v>0.22112115766148774</v>
      </c>
      <c r="C72" s="3">
        <v>8.7500000001255587E-2</v>
      </c>
      <c r="D72" s="3">
        <v>0.10204101913758348</v>
      </c>
      <c r="E72" s="3">
        <v>0.12400318878101006</v>
      </c>
      <c r="F72" s="3">
        <v>3.4185651368112843E-2</v>
      </c>
      <c r="G72" s="3">
        <v>8.5995563687309803E-2</v>
      </c>
      <c r="H72" s="3">
        <v>0.10409943429793758</v>
      </c>
      <c r="I72" s="3">
        <v>8.8799250314506931E-2</v>
      </c>
      <c r="J72" s="3">
        <v>0.13518618285446921</v>
      </c>
      <c r="K72" s="3">
        <v>7.9357867948209052E-2</v>
      </c>
      <c r="L72" s="3">
        <v>0.12220525279237943</v>
      </c>
      <c r="M72" s="3">
        <v>0.12412658879890354</v>
      </c>
    </row>
    <row r="73" spans="1:13" x14ac:dyDescent="0.25">
      <c r="A73" t="s">
        <v>87</v>
      </c>
      <c r="B73" s="18">
        <v>0.2211781944769898</v>
      </c>
      <c r="C73" s="3">
        <v>9.0000000003599714E-2</v>
      </c>
      <c r="D73" s="3">
        <v>0.10419723869501231</v>
      </c>
      <c r="E73" s="3">
        <v>0.12319554559899924</v>
      </c>
      <c r="F73" s="3">
        <v>3.4947889603551427E-2</v>
      </c>
      <c r="G73" s="3">
        <v>8.882677002701804E-2</v>
      </c>
      <c r="H73" s="3">
        <v>0.10407881058681569</v>
      </c>
      <c r="I73" s="3">
        <v>8.7816041233558628E-2</v>
      </c>
      <c r="J73" s="3">
        <v>0.13463036596058195</v>
      </c>
      <c r="K73" s="3">
        <v>8.1172155196801432E-2</v>
      </c>
      <c r="L73" s="3">
        <v>0.11677985288057614</v>
      </c>
      <c r="M73" s="3">
        <v>0.12435533023421878</v>
      </c>
    </row>
    <row r="74" spans="1:13" x14ac:dyDescent="0.25">
      <c r="A74" t="s">
        <v>88</v>
      </c>
      <c r="B74" s="18">
        <v>0.22128302122780635</v>
      </c>
      <c r="C74" s="3">
        <v>9.2499999998172294E-2</v>
      </c>
      <c r="D74" s="3">
        <v>0.10634852533626067</v>
      </c>
      <c r="E74" s="3">
        <v>0.12237570698285789</v>
      </c>
      <c r="F74" s="3">
        <v>3.5677255592023262E-2</v>
      </c>
      <c r="G74" s="3">
        <v>9.1727275054427973E-2</v>
      </c>
      <c r="H74" s="3">
        <v>0.1040091618670743</v>
      </c>
      <c r="I74" s="3">
        <v>8.6801599734728077E-2</v>
      </c>
      <c r="J74" s="3">
        <v>0.13402850806275196</v>
      </c>
      <c r="K74" s="3">
        <v>8.3087462475904511E-2</v>
      </c>
      <c r="L74" s="3">
        <v>0.11144746813583836</v>
      </c>
      <c r="M74" s="3">
        <v>0.12449703675882098</v>
      </c>
    </row>
    <row r="75" spans="1:13" x14ac:dyDescent="0.25">
      <c r="A75" t="s">
        <v>89</v>
      </c>
      <c r="B75" s="18">
        <v>0.22144875095616373</v>
      </c>
      <c r="C75" s="3">
        <v>9.4999999994062265E-2</v>
      </c>
      <c r="D75" s="3">
        <v>0.10855831046068096</v>
      </c>
      <c r="E75" s="3">
        <v>0.12145513514374266</v>
      </c>
      <c r="F75" s="3">
        <v>3.6420733709697853E-2</v>
      </c>
      <c r="G75" s="3">
        <v>9.4700680280305691E-2</v>
      </c>
      <c r="H75" s="3">
        <v>0.10390023013832078</v>
      </c>
      <c r="I75" s="3">
        <v>8.5759160687644234E-2</v>
      </c>
      <c r="J75" s="3">
        <v>0.13339839287042274</v>
      </c>
      <c r="K75" s="3">
        <v>8.4997478770544074E-2</v>
      </c>
      <c r="L75" s="3">
        <v>0.10622579191847573</v>
      </c>
      <c r="M75" s="3">
        <v>0.12458408599977223</v>
      </c>
    </row>
    <row r="76" spans="1:13" x14ac:dyDescent="0.25">
      <c r="A76" t="s">
        <v>90</v>
      </c>
      <c r="B76" s="18">
        <v>0.22167313472611946</v>
      </c>
      <c r="C76" s="3">
        <v>9.7499999990493469E-2</v>
      </c>
      <c r="D76" s="3">
        <v>0.11078281397295942</v>
      </c>
      <c r="E76" s="3">
        <v>0.12048539445298996</v>
      </c>
      <c r="F76" s="3">
        <v>3.7163338304266914E-2</v>
      </c>
      <c r="G76" s="3">
        <v>9.775704298589348E-2</v>
      </c>
      <c r="H76" s="3">
        <v>0.10375570263113995</v>
      </c>
      <c r="I76" s="3">
        <v>8.470102533543955E-2</v>
      </c>
      <c r="J76" s="3">
        <v>0.13271749058047083</v>
      </c>
      <c r="K76" s="3">
        <v>8.6928913564263785E-2</v>
      </c>
      <c r="L76" s="3">
        <v>0.10109891731065454</v>
      </c>
      <c r="M76" s="3">
        <v>0.12460936095279214</v>
      </c>
    </row>
    <row r="77" spans="1:13" x14ac:dyDescent="0.25">
      <c r="A77" t="s">
        <v>91</v>
      </c>
      <c r="B77" s="18">
        <v>0.22196083978585746</v>
      </c>
      <c r="C77" s="3">
        <v>9.9999999982884141E-2</v>
      </c>
      <c r="D77" s="3">
        <v>0.11302152212772364</v>
      </c>
      <c r="E77" s="3">
        <v>0.11946886617090145</v>
      </c>
      <c r="F77" s="3">
        <v>3.7911816578200426E-2</v>
      </c>
      <c r="G77" s="3">
        <v>0.1008966720261021</v>
      </c>
      <c r="H77" s="3">
        <v>0.10357409748577096</v>
      </c>
      <c r="I77" s="3">
        <v>8.3623216855310448E-2</v>
      </c>
      <c r="J77" s="3">
        <v>0.1319706394169361</v>
      </c>
      <c r="K77" s="3">
        <v>8.888345681640332E-2</v>
      </c>
      <c r="L77" s="3">
        <v>9.6073676256868704E-2</v>
      </c>
      <c r="M77" s="3">
        <v>0.12457603630131825</v>
      </c>
    </row>
    <row r="78" spans="1:13" x14ac:dyDescent="0.25">
      <c r="A78" t="s">
        <v>92</v>
      </c>
      <c r="B78" s="18">
        <v>0.22231381347150825</v>
      </c>
      <c r="C78" s="3">
        <v>0.10249999999806125</v>
      </c>
      <c r="D78" s="3">
        <v>0.11527550494254708</v>
      </c>
      <c r="E78" s="3">
        <v>0.11840139561917494</v>
      </c>
      <c r="F78" s="3">
        <v>3.8668788072122082E-2</v>
      </c>
      <c r="G78" s="3">
        <v>0.10412076719221341</v>
      </c>
      <c r="H78" s="3">
        <v>0.10335206683878541</v>
      </c>
      <c r="I78" s="3">
        <v>8.2521189346660126E-2</v>
      </c>
      <c r="J78" s="3">
        <v>0.1311571861456321</v>
      </c>
      <c r="K78" s="3">
        <v>9.0863433438540822E-2</v>
      </c>
      <c r="L78" s="3">
        <v>9.1155986550811641E-2</v>
      </c>
      <c r="M78" s="3">
        <v>0.12448368181072525</v>
      </c>
    </row>
    <row r="79" spans="1:13" x14ac:dyDescent="0.25">
      <c r="A79" t="s">
        <v>93</v>
      </c>
      <c r="B79" s="18">
        <v>0.22275624600965391</v>
      </c>
      <c r="C79" s="3">
        <v>0.10499999997722828</v>
      </c>
      <c r="D79" s="3">
        <v>0.11745049415217225</v>
      </c>
      <c r="E79" s="3">
        <v>0.11735336969992927</v>
      </c>
      <c r="F79" s="3">
        <v>3.9495967541955897E-2</v>
      </c>
      <c r="G79" s="3">
        <v>0.10743207726020566</v>
      </c>
      <c r="H79" s="3">
        <v>0.10311145927480096</v>
      </c>
      <c r="I79" s="3">
        <v>8.1384308860132856E-2</v>
      </c>
      <c r="J79" s="3">
        <v>0.13025046162913009</v>
      </c>
      <c r="K79" s="3">
        <v>9.2835150006986375E-2</v>
      </c>
      <c r="L79" s="3">
        <v>8.6323490152584309E-2</v>
      </c>
      <c r="M79" s="3">
        <v>0.12436322138627967</v>
      </c>
    </row>
    <row r="80" spans="1:13" x14ac:dyDescent="0.25">
      <c r="A80" t="s">
        <v>94</v>
      </c>
      <c r="B80" s="18">
        <v>0.22324061677407059</v>
      </c>
      <c r="C80" s="3">
        <v>0.10750000003437934</v>
      </c>
      <c r="D80" s="3">
        <v>0.11973777229011145</v>
      </c>
      <c r="E80" s="3">
        <v>0.11617365533672701</v>
      </c>
      <c r="F80" s="3">
        <v>4.0273589449249109E-2</v>
      </c>
      <c r="G80" s="3">
        <v>0.11082664622746466</v>
      </c>
      <c r="H80" s="3">
        <v>0.10279617602730594</v>
      </c>
      <c r="I80" s="3">
        <v>8.0208239178458443E-2</v>
      </c>
      <c r="J80" s="3">
        <v>0.12931754380734242</v>
      </c>
      <c r="K80" s="3">
        <v>9.4872469335971571E-2</v>
      </c>
      <c r="L80" s="3">
        <v>8.163612392369235E-2</v>
      </c>
      <c r="M80" s="3">
        <v>0.1241577840714195</v>
      </c>
    </row>
    <row r="81" spans="1:13" x14ac:dyDescent="0.25">
      <c r="A81" t="s">
        <v>95</v>
      </c>
      <c r="B81" s="18">
        <v>0.22379249932192236</v>
      </c>
      <c r="C81" s="3">
        <v>0.10999999998163602</v>
      </c>
      <c r="D81" s="3">
        <v>0.12205450005882994</v>
      </c>
      <c r="E81" s="3">
        <v>0.11493897554315229</v>
      </c>
      <c r="F81" s="3">
        <v>4.1056640069390776E-2</v>
      </c>
      <c r="G81" s="3">
        <v>0.11430531822175591</v>
      </c>
      <c r="H81" s="3">
        <v>0.10243737043708125</v>
      </c>
      <c r="I81" s="3">
        <v>7.9003218494388419E-2</v>
      </c>
      <c r="J81" s="3">
        <v>0.12830083532404263</v>
      </c>
      <c r="K81" s="3">
        <v>9.6941424214282562E-2</v>
      </c>
      <c r="L81" s="3">
        <v>7.7066565793420846E-2</v>
      </c>
      <c r="M81" s="3">
        <v>0.12389515207269775</v>
      </c>
    </row>
    <row r="82" spans="1:13" x14ac:dyDescent="0.25">
      <c r="A82" t="s">
        <v>96</v>
      </c>
      <c r="B82" s="18">
        <v>0.22441042399511441</v>
      </c>
      <c r="C82" s="3">
        <v>0.11249999998983524</v>
      </c>
      <c r="D82" s="3">
        <v>0.12438167073910728</v>
      </c>
      <c r="E82" s="3">
        <v>0.11363946212777566</v>
      </c>
      <c r="F82" s="3">
        <v>4.1847105216886213E-2</v>
      </c>
      <c r="G82" s="3">
        <v>0.11788439773522197</v>
      </c>
      <c r="H82" s="3">
        <v>0.10202642223641048</v>
      </c>
      <c r="I82" s="3">
        <v>7.7763692794357367E-2</v>
      </c>
      <c r="J82" s="3">
        <v>0.12724715144893009</v>
      </c>
      <c r="K82" s="3">
        <v>9.9033687768208548E-2</v>
      </c>
      <c r="L82" s="3">
        <v>7.2615579015494439E-2</v>
      </c>
      <c r="M82" s="3">
        <v>0.12356083112011298</v>
      </c>
    </row>
    <row r="83" spans="1:13" x14ac:dyDescent="0.25">
      <c r="A83" t="s">
        <v>97</v>
      </c>
      <c r="B83" s="18">
        <v>0.22509631176801667</v>
      </c>
      <c r="C83" s="3">
        <v>0.11500011249832785</v>
      </c>
      <c r="D83" s="3">
        <v>0.12672814622292927</v>
      </c>
      <c r="E83" s="3">
        <v>0.11226147778024258</v>
      </c>
      <c r="F83" s="3">
        <v>4.263843970052944E-2</v>
      </c>
      <c r="G83" s="3">
        <v>0.12158194938213365</v>
      </c>
      <c r="H83" s="3">
        <v>0.10155656730496301</v>
      </c>
      <c r="I83" s="3">
        <v>7.6494735144276224E-2</v>
      </c>
      <c r="J83" s="3">
        <v>0.126150465133404</v>
      </c>
      <c r="K83" s="3">
        <v>0.10115029594506211</v>
      </c>
      <c r="L83" s="3">
        <v>6.829799923999752E-2</v>
      </c>
      <c r="M83" s="3">
        <v>0.12313992427547811</v>
      </c>
    </row>
    <row r="84" spans="1:13" x14ac:dyDescent="0.25">
      <c r="A84" t="s">
        <v>98</v>
      </c>
      <c r="B84" s="18">
        <v>0.22586026052951888</v>
      </c>
      <c r="C84" s="3">
        <v>0.11750000001939513</v>
      </c>
      <c r="D84" s="3">
        <v>0.12911600314765331</v>
      </c>
      <c r="E84" s="3">
        <v>0.11085629573860904</v>
      </c>
      <c r="F84" s="3">
        <v>4.3451310472816689E-2</v>
      </c>
      <c r="G84" s="3">
        <v>0.12532842474766429</v>
      </c>
      <c r="H84" s="3">
        <v>0.10107615777916229</v>
      </c>
      <c r="I84" s="3">
        <v>7.5182237850848224E-2</v>
      </c>
      <c r="J84" s="3">
        <v>0.12491568988787473</v>
      </c>
      <c r="K84" s="3">
        <v>0.10330598253028124</v>
      </c>
      <c r="L84" s="3">
        <v>6.4093905360909073E-2</v>
      </c>
      <c r="M84" s="3">
        <v>0.12267399250459048</v>
      </c>
    </row>
    <row r="85" spans="1:13" x14ac:dyDescent="0.25">
      <c r="A85" t="s">
        <v>99</v>
      </c>
      <c r="B85" s="18">
        <v>0.22669166961776852</v>
      </c>
      <c r="C85" s="3">
        <v>0.12000000000065028</v>
      </c>
      <c r="D85" s="3">
        <v>0.13151436051970866</v>
      </c>
      <c r="E85" s="3">
        <v>0.10937484900360378</v>
      </c>
      <c r="F85" s="3">
        <v>4.4259994015899466E-2</v>
      </c>
      <c r="G85" s="3">
        <v>0.12920626214835601</v>
      </c>
      <c r="H85" s="3">
        <v>0.10051129044223647</v>
      </c>
      <c r="I85" s="3">
        <v>7.3846115647675084E-2</v>
      </c>
      <c r="J85" s="3">
        <v>0.12363737336876654</v>
      </c>
      <c r="K85" s="3">
        <v>0.10548548578379124</v>
      </c>
      <c r="L85" s="3">
        <v>6.0025432487578696E-2</v>
      </c>
      <c r="M85" s="3">
        <v>0.12213883655094826</v>
      </c>
    </row>
    <row r="86" spans="1:13" x14ac:dyDescent="0.25">
      <c r="A86" t="s">
        <v>100</v>
      </c>
      <c r="B86" s="18">
        <v>0.22759738522641251</v>
      </c>
      <c r="C86" s="3">
        <v>0.12249999992330758</v>
      </c>
      <c r="D86" s="3">
        <v>0.13393291529367529</v>
      </c>
      <c r="E86" s="3">
        <v>0.10783016721034487</v>
      </c>
      <c r="F86" s="3">
        <v>4.5075020692808124E-2</v>
      </c>
      <c r="G86" s="3">
        <v>0.13319098694123035</v>
      </c>
      <c r="H86" s="3">
        <v>9.9891567299650361E-2</v>
      </c>
      <c r="I86" s="3">
        <v>7.2476258679263536E-2</v>
      </c>
      <c r="J86" s="3">
        <v>0.12228806077598234</v>
      </c>
      <c r="K86" s="3">
        <v>0.10769522043878457</v>
      </c>
      <c r="L86" s="3">
        <v>5.608972392507728E-2</v>
      </c>
      <c r="M86" s="3">
        <v>0.12153007849393814</v>
      </c>
    </row>
    <row r="87" spans="1:13" x14ac:dyDescent="0.25">
      <c r="A87" t="s">
        <v>101</v>
      </c>
      <c r="B87" s="18">
        <v>0.22857507908714647</v>
      </c>
      <c r="C87" s="3">
        <v>0.12499999994167678</v>
      </c>
      <c r="D87" s="3">
        <v>0.13637621613731413</v>
      </c>
      <c r="E87" s="3">
        <v>0.1062284001541849</v>
      </c>
      <c r="F87" s="3">
        <v>4.5899336344309823E-2</v>
      </c>
      <c r="G87" s="3">
        <v>0.13728072571666219</v>
      </c>
      <c r="H87" s="3">
        <v>9.9230888209601534E-2</v>
      </c>
      <c r="I87" s="3">
        <v>7.1032200819442073E-2</v>
      </c>
      <c r="J87" s="3">
        <v>0.12086855064274664</v>
      </c>
      <c r="K87" s="3">
        <v>0.10992880361926818</v>
      </c>
      <c r="L87" s="3">
        <v>5.2296114040569289E-2</v>
      </c>
      <c r="M87" s="3">
        <v>0.12085876448220895</v>
      </c>
    </row>
    <row r="88" spans="1:13" x14ac:dyDescent="0.25">
      <c r="A88" t="s">
        <v>102</v>
      </c>
      <c r="B88" s="18">
        <v>0.22964115346006028</v>
      </c>
      <c r="C88" s="3">
        <v>0.12749999997932596</v>
      </c>
      <c r="D88" s="3">
        <v>0.13885189195192257</v>
      </c>
      <c r="E88" s="3">
        <v>0.10457616871430479</v>
      </c>
      <c r="F88" s="3">
        <v>4.6732357973029277E-2</v>
      </c>
      <c r="G88" s="3">
        <v>0.14149446670078114</v>
      </c>
      <c r="H88" s="3">
        <v>9.8491642686308958E-2</v>
      </c>
      <c r="I88" s="3">
        <v>6.9609063180389202E-2</v>
      </c>
      <c r="J88" s="3">
        <v>0.11934940548259833</v>
      </c>
      <c r="K88" s="3">
        <v>0.11218568981537558</v>
      </c>
      <c r="L88" s="3">
        <v>4.8637645072983689E-2</v>
      </c>
      <c r="M88" s="3">
        <v>0.12007166823278149</v>
      </c>
    </row>
    <row r="89" spans="1:13" x14ac:dyDescent="0.25">
      <c r="A89" t="s">
        <v>103</v>
      </c>
      <c r="B89" s="18">
        <v>0.23078300458063838</v>
      </c>
      <c r="C89" s="3">
        <v>0.1300001274810646</v>
      </c>
      <c r="D89" s="3">
        <v>0.14133524491458396</v>
      </c>
      <c r="E89" s="3">
        <v>0.10285021156779225</v>
      </c>
      <c r="F89" s="3">
        <v>4.7568287819688207E-2</v>
      </c>
      <c r="G89" s="3">
        <v>0.14582278421871542</v>
      </c>
      <c r="H89" s="3">
        <v>9.7707376444718191E-2</v>
      </c>
      <c r="I89" s="3">
        <v>6.8127139543247256E-2</v>
      </c>
      <c r="J89" s="3">
        <v>0.11775437489536904</v>
      </c>
      <c r="K89" s="3">
        <v>0.11447966785439803</v>
      </c>
      <c r="L89" s="3">
        <v>4.5121818305697392E-2</v>
      </c>
      <c r="M89" s="3">
        <v>0.1192330941025575</v>
      </c>
    </row>
    <row r="90" spans="1:13" x14ac:dyDescent="0.25">
      <c r="A90" t="s">
        <v>104</v>
      </c>
      <c r="B90" s="18">
        <v>0.23199869969829914</v>
      </c>
      <c r="C90" s="3">
        <v>0.13249999998276069</v>
      </c>
      <c r="D90" s="3">
        <v>0.14382501967351019</v>
      </c>
      <c r="E90" s="3">
        <v>0.10104696440368154</v>
      </c>
      <c r="F90" s="3">
        <v>4.8403799362685927E-2</v>
      </c>
      <c r="G90" s="3">
        <v>0.15028590600884784</v>
      </c>
      <c r="H90" s="3">
        <v>9.684648301752051E-2</v>
      </c>
      <c r="I90" s="3">
        <v>6.6610631495203118E-2</v>
      </c>
      <c r="J90" s="3">
        <v>0.11616340773571737</v>
      </c>
      <c r="K90" s="3">
        <v>0.11679024710692934</v>
      </c>
      <c r="L90" s="3">
        <v>4.1741325368040531E-2</v>
      </c>
      <c r="M90" s="3">
        <v>0.11828621597114986</v>
      </c>
    </row>
    <row r="91" spans="1:13" x14ac:dyDescent="0.25">
      <c r="A91" t="s">
        <v>105</v>
      </c>
      <c r="B91" s="18">
        <v>0.23330331240523666</v>
      </c>
      <c r="C91" s="3">
        <v>0.13499999986695099</v>
      </c>
      <c r="D91" s="3">
        <v>0.146340103844361</v>
      </c>
      <c r="E91" s="3">
        <v>9.9188672353973731E-2</v>
      </c>
      <c r="F91" s="3">
        <v>4.9246740185614583E-2</v>
      </c>
      <c r="G91" s="3">
        <v>0.15486798576818644</v>
      </c>
      <c r="H91" s="3">
        <v>9.5933094099265384E-2</v>
      </c>
      <c r="I91" s="3">
        <v>6.5057272304389263E-2</v>
      </c>
      <c r="J91" s="3">
        <v>0.11444325541410083</v>
      </c>
      <c r="K91" s="3">
        <v>0.11913787529778463</v>
      </c>
      <c r="L91" s="3">
        <v>3.8512955181343116E-2</v>
      </c>
      <c r="M91" s="3">
        <v>0.11727204506210034</v>
      </c>
    </row>
    <row r="92" spans="1:13" x14ac:dyDescent="0.25">
      <c r="A92" t="s">
        <v>106</v>
      </c>
      <c r="B92" s="18">
        <v>0.23469407812880586</v>
      </c>
      <c r="C92" s="3">
        <v>0.13749999999232401</v>
      </c>
      <c r="D92" s="3">
        <v>0.14886293898057218</v>
      </c>
      <c r="E92" s="3">
        <v>9.7267725671455821E-2</v>
      </c>
      <c r="F92" s="3">
        <v>5.0093323790922836E-2</v>
      </c>
      <c r="G92" s="3">
        <v>0.15958635616805725</v>
      </c>
      <c r="H92" s="3">
        <v>9.4956629135164297E-2</v>
      </c>
      <c r="I92" s="3">
        <v>6.3468875430070973E-2</v>
      </c>
      <c r="J92" s="3">
        <v>0.11264597368610647</v>
      </c>
      <c r="K92" s="3">
        <v>0.12151162814133952</v>
      </c>
      <c r="L92" s="3">
        <v>3.5432154475089982E-2</v>
      </c>
      <c r="M92" s="3">
        <v>0.11617439440676187</v>
      </c>
    </row>
    <row r="93" spans="1:13" x14ac:dyDescent="0.25">
      <c r="A93" t="s">
        <v>107</v>
      </c>
      <c r="B93" s="18">
        <v>0.23617364422107234</v>
      </c>
      <c r="C93" s="3">
        <v>0.1400001373912918</v>
      </c>
      <c r="D93" s="3">
        <v>0.15140429590997628</v>
      </c>
      <c r="E93" s="3">
        <v>9.5282059216379292E-2</v>
      </c>
      <c r="F93" s="3">
        <v>5.0944274510319194E-2</v>
      </c>
      <c r="G93" s="3">
        <v>0.16443299067552189</v>
      </c>
      <c r="H93" s="3">
        <v>9.3914039403300967E-2</v>
      </c>
      <c r="I93" s="3">
        <v>6.1843444841896855E-2</v>
      </c>
      <c r="J93" s="3">
        <v>0.11077056882559415</v>
      </c>
      <c r="K93" s="3">
        <v>0.12391891087745918</v>
      </c>
      <c r="L93" s="3">
        <v>3.2501536280853456E-2</v>
      </c>
      <c r="M93" s="3">
        <v>0.1149878793592731</v>
      </c>
    </row>
    <row r="94" spans="1:13" x14ac:dyDescent="0.25">
      <c r="A94" t="s">
        <v>108</v>
      </c>
      <c r="B94" s="18">
        <v>0.23775834914053065</v>
      </c>
      <c r="C94" s="3">
        <v>0.142500139965726</v>
      </c>
      <c r="D94" s="3">
        <v>0.15388555089793435</v>
      </c>
      <c r="E94" s="3">
        <v>9.3184486943480749E-2</v>
      </c>
      <c r="F94" s="3">
        <v>5.1800613512183312E-2</v>
      </c>
      <c r="G94" s="3">
        <v>0.16942189230444094</v>
      </c>
      <c r="H94" s="3">
        <v>9.2750678536275999E-2</v>
      </c>
      <c r="I94" s="3">
        <v>6.0258839036958903E-2</v>
      </c>
      <c r="J94" s="3">
        <v>0.10881191620148875</v>
      </c>
      <c r="K94" s="3">
        <v>0.12642552043222902</v>
      </c>
      <c r="L94" s="3">
        <v>2.9717162933553167E-2</v>
      </c>
      <c r="M94" s="3">
        <v>0.11374333933304155</v>
      </c>
    </row>
    <row r="95" spans="1:13" x14ac:dyDescent="0.25">
      <c r="A95" t="s">
        <v>109</v>
      </c>
      <c r="B95" s="18">
        <v>0.2394316631738119</v>
      </c>
      <c r="C95" s="3">
        <v>0.14499999997246377</v>
      </c>
      <c r="D95" s="3">
        <v>0.15644548464786515</v>
      </c>
      <c r="E95" s="3">
        <v>9.1060619451328512E-2</v>
      </c>
      <c r="F95" s="3">
        <v>5.2672993449943868E-2</v>
      </c>
      <c r="G95" s="3">
        <v>0.17455218131149414</v>
      </c>
      <c r="H95" s="3">
        <v>9.1554857097988315E-2</v>
      </c>
      <c r="I95" s="3">
        <v>5.8598216540621965E-2</v>
      </c>
      <c r="J95" s="3">
        <v>0.10676287411538316</v>
      </c>
      <c r="K95" s="3">
        <v>0.12886824771324473</v>
      </c>
      <c r="L95" s="3">
        <v>2.7087740604746054E-2</v>
      </c>
      <c r="M95" s="3">
        <v>0.11239678518095875</v>
      </c>
    </row>
    <row r="96" spans="1:13" x14ac:dyDescent="0.25">
      <c r="A96" t="s">
        <v>110</v>
      </c>
      <c r="B96" s="18">
        <v>0.24119953876057565</v>
      </c>
      <c r="C96" s="3">
        <v>0.14750014498840613</v>
      </c>
      <c r="D96" s="3">
        <v>0.15900671826256962</v>
      </c>
      <c r="E96" s="3">
        <v>8.888366087037447E-2</v>
      </c>
      <c r="F96" s="3">
        <v>5.3551422037154163E-2</v>
      </c>
      <c r="G96" s="3">
        <v>0.17982860308261966</v>
      </c>
      <c r="H96" s="3">
        <v>9.0293237141050475E-2</v>
      </c>
      <c r="I96" s="3">
        <v>5.6895936019246952E-2</v>
      </c>
      <c r="J96" s="3">
        <v>0.10466086905925683</v>
      </c>
      <c r="K96" s="3">
        <v>0.13132960985479353</v>
      </c>
      <c r="L96" s="3">
        <v>2.4605868621343872E-2</v>
      </c>
      <c r="M96" s="3">
        <v>0.11094407470017301</v>
      </c>
    </row>
    <row r="97" spans="1:13" x14ac:dyDescent="0.25">
      <c r="A97" t="s">
        <v>111</v>
      </c>
      <c r="B97" s="18">
        <v>0.24306568361088651</v>
      </c>
      <c r="C97" s="3">
        <v>0.14999999997420238</v>
      </c>
      <c r="D97" s="3">
        <v>0.16157809686355903</v>
      </c>
      <c r="E97" s="3">
        <v>8.6655295361010506E-2</v>
      </c>
      <c r="F97" s="3">
        <v>5.443401804719096E-2</v>
      </c>
      <c r="G97" s="3">
        <v>0.18525395359537647</v>
      </c>
      <c r="H97" s="3">
        <v>8.8963587778710634E-2</v>
      </c>
      <c r="I97" s="3">
        <v>5.5160323806417146E-2</v>
      </c>
      <c r="J97" s="3">
        <v>0.10247992800136889</v>
      </c>
      <c r="K97" s="3">
        <v>0.13380527202145104</v>
      </c>
      <c r="L97" s="3">
        <v>2.2276585092920718E-2</v>
      </c>
      <c r="M97" s="3">
        <v>0.10939293942965324</v>
      </c>
    </row>
    <row r="98" spans="1:13" x14ac:dyDescent="0.25">
      <c r="A98" t="s">
        <v>112</v>
      </c>
      <c r="B98" s="18">
        <v>0.24503257053722066</v>
      </c>
      <c r="C98" s="3">
        <v>0.15250014990759658</v>
      </c>
      <c r="D98" s="3">
        <v>0.16415466128085685</v>
      </c>
      <c r="E98" s="3">
        <v>8.4382560690301728E-2</v>
      </c>
      <c r="F98" s="3">
        <v>5.5318808283506486E-2</v>
      </c>
      <c r="G98" s="3">
        <v>0.19083376681032829</v>
      </c>
      <c r="H98" s="3">
        <v>8.7569686311987222E-2</v>
      </c>
      <c r="I98" s="3">
        <v>5.3392402349040372E-2</v>
      </c>
      <c r="J98" s="3">
        <v>0.10020811118099471</v>
      </c>
      <c r="K98" s="3">
        <v>0.13629455659413323</v>
      </c>
      <c r="L98" s="3">
        <v>2.0097909964245739E-2</v>
      </c>
      <c r="M98" s="3">
        <v>0.10774753675949805</v>
      </c>
    </row>
    <row r="99" spans="1:13" x14ac:dyDescent="0.25">
      <c r="A99" t="s">
        <v>113</v>
      </c>
      <c r="B99" s="18">
        <v>0.24710426319278891</v>
      </c>
      <c r="C99" s="3">
        <v>0.15499999999497038</v>
      </c>
      <c r="D99" s="3">
        <v>0.1666952687733482</v>
      </c>
      <c r="E99" s="3">
        <v>8.205716707692462E-2</v>
      </c>
      <c r="F99" s="3">
        <v>5.620758856454295E-2</v>
      </c>
      <c r="G99" s="3">
        <v>0.19654307147128938</v>
      </c>
      <c r="H99" s="3">
        <v>8.6116024884704837E-2</v>
      </c>
      <c r="I99" s="3">
        <v>5.160814137568883E-2</v>
      </c>
      <c r="J99" s="3">
        <v>9.7833214861512433E-2</v>
      </c>
      <c r="K99" s="3">
        <v>0.13884616520001833</v>
      </c>
      <c r="L99" s="3">
        <v>1.8056627760448311E-2</v>
      </c>
      <c r="M99" s="3">
        <v>0.10603673012383728</v>
      </c>
    </row>
    <row r="100" spans="1:13" x14ac:dyDescent="0.25">
      <c r="A100" t="s">
        <v>114</v>
      </c>
      <c r="B100" s="18">
        <v>0.24929659895530851</v>
      </c>
      <c r="C100" s="3">
        <v>0.15749999999475828</v>
      </c>
      <c r="D100" s="3">
        <v>0.16914776187900232</v>
      </c>
      <c r="E100" s="3">
        <v>7.9629917097483779E-2</v>
      </c>
      <c r="F100" s="3">
        <v>5.711141266335696E-2</v>
      </c>
      <c r="G100" s="3">
        <v>0.20246957443131941</v>
      </c>
      <c r="H100" s="3">
        <v>8.4538018745615784E-2</v>
      </c>
      <c r="I100" s="3">
        <v>4.9826109596377802E-2</v>
      </c>
      <c r="J100" s="3">
        <v>9.5465285739803188E-2</v>
      </c>
      <c r="K100" s="3">
        <v>0.14142681369866594</v>
      </c>
      <c r="L100" s="3">
        <v>1.6180705827764309E-2</v>
      </c>
      <c r="M100" s="3">
        <v>0.10420440012311881</v>
      </c>
    </row>
    <row r="101" spans="1:13" x14ac:dyDescent="0.25">
      <c r="A101" t="s">
        <v>115</v>
      </c>
      <c r="B101" s="15">
        <v>0.25158757500238021</v>
      </c>
      <c r="C101" s="3">
        <v>0.16000000000042194</v>
      </c>
      <c r="D101" s="3">
        <v>0.17164580569262011</v>
      </c>
      <c r="E101" s="3">
        <v>7.7199505345923028E-2</v>
      </c>
      <c r="F101" s="3">
        <v>5.8018417104344418E-2</v>
      </c>
      <c r="G101" s="3">
        <v>0.20852668811748915</v>
      </c>
      <c r="H101" s="3">
        <v>8.2916461106281772E-2</v>
      </c>
      <c r="I101" s="3">
        <v>4.8002141969167453E-2</v>
      </c>
      <c r="J101" s="3">
        <v>9.2988073695900855E-2</v>
      </c>
      <c r="K101" s="3">
        <v>0.14397988588235228</v>
      </c>
      <c r="L101" s="3">
        <v>1.4435549428251156E-2</v>
      </c>
      <c r="M101" s="3">
        <v>0.10228747150698043</v>
      </c>
    </row>
    <row r="102" spans="1:13" x14ac:dyDescent="0.25">
      <c r="A102" t="s">
        <v>116</v>
      </c>
      <c r="B102" s="18">
        <v>0.25398357838995289</v>
      </c>
      <c r="C102" s="3">
        <v>0.16250015998128051</v>
      </c>
      <c r="D102" s="3">
        <v>0.17414369716870734</v>
      </c>
      <c r="E102" s="3">
        <v>7.472348763751481E-2</v>
      </c>
      <c r="F102" s="3">
        <v>5.8925675365506761E-2</v>
      </c>
      <c r="G102" s="3">
        <v>0.21471960915168392</v>
      </c>
      <c r="H102" s="3">
        <v>8.1227842566881578E-2</v>
      </c>
      <c r="I102" s="3">
        <v>4.6165448950934961E-2</v>
      </c>
      <c r="J102" s="3">
        <v>9.0428723028754238E-2</v>
      </c>
      <c r="K102" s="3">
        <v>0.14655435289779289</v>
      </c>
      <c r="L102" s="3">
        <v>1.28216069847964E-2</v>
      </c>
      <c r="M102" s="3">
        <v>0.10028955602031683</v>
      </c>
    </row>
    <row r="103" spans="1:13" x14ac:dyDescent="0.25">
      <c r="A103" t="s">
        <v>117</v>
      </c>
      <c r="B103" s="18">
        <v>0.25649355641341332</v>
      </c>
      <c r="C103" s="3">
        <v>0.16500016242929372</v>
      </c>
      <c r="D103" s="3">
        <v>0.17658833063245633</v>
      </c>
      <c r="E103" s="3">
        <v>7.2218547034748046E-2</v>
      </c>
      <c r="F103" s="3">
        <v>5.98406192652935E-2</v>
      </c>
      <c r="G103" s="3">
        <v>0.22109751913909398</v>
      </c>
      <c r="H103" s="3">
        <v>7.9463740000623159E-2</v>
      </c>
      <c r="I103" s="3">
        <v>4.4313766182556932E-2</v>
      </c>
      <c r="J103" s="3">
        <v>8.7816455767259119E-2</v>
      </c>
      <c r="K103" s="3">
        <v>0.14912437652448227</v>
      </c>
      <c r="L103" s="3">
        <v>1.1343828578636007E-2</v>
      </c>
      <c r="M103" s="3">
        <v>9.8192816584451545E-2</v>
      </c>
    </row>
    <row r="104" spans="1:13" x14ac:dyDescent="0.25">
      <c r="A104" t="s">
        <v>118</v>
      </c>
      <c r="B104" s="18">
        <v>0.25909230419700024</v>
      </c>
      <c r="C104" s="3">
        <v>0.16749999995853843</v>
      </c>
      <c r="D104" s="3">
        <v>0.17902032909486457</v>
      </c>
      <c r="E104" s="3">
        <v>6.9599193454191383E-2</v>
      </c>
      <c r="F104" s="3">
        <v>6.070449883589378E-2</v>
      </c>
      <c r="G104" s="3">
        <v>0.22769106488864863</v>
      </c>
      <c r="H104" s="3">
        <v>7.7620089090835079E-2</v>
      </c>
      <c r="I104" s="3">
        <v>4.247879754761627E-2</v>
      </c>
      <c r="J104" s="3">
        <v>8.5173214659439736E-2</v>
      </c>
      <c r="K104" s="3">
        <v>0.15166950195824316</v>
      </c>
      <c r="L104" s="3">
        <v>1.0001208017695556E-2</v>
      </c>
      <c r="M104" s="3">
        <v>9.6042102604692786E-2</v>
      </c>
    </row>
    <row r="105" spans="1:13" x14ac:dyDescent="0.25">
      <c r="A105" t="s">
        <v>130</v>
      </c>
      <c r="B105" s="18">
        <v>0.26182178090310682</v>
      </c>
      <c r="C105" s="3">
        <v>0.17000016741875534</v>
      </c>
      <c r="D105" s="3">
        <v>0.18138935980503754</v>
      </c>
      <c r="E105" s="3">
        <v>6.7016408911781733E-2</v>
      </c>
      <c r="F105" s="3">
        <v>6.1614234773732207E-2</v>
      </c>
      <c r="G105" s="3">
        <v>0.23441810813166714</v>
      </c>
      <c r="H105" s="3">
        <v>7.5709555294328407E-2</v>
      </c>
      <c r="I105" s="3">
        <v>4.0617453438725422E-2</v>
      </c>
      <c r="J105" s="3">
        <v>8.2449727999700156E-2</v>
      </c>
      <c r="K105" s="3">
        <v>0.15422826085110602</v>
      </c>
      <c r="L105" s="3">
        <v>8.7757325904390046E-3</v>
      </c>
      <c r="M105" s="3">
        <v>9.3781158148019211E-2</v>
      </c>
    </row>
    <row r="106" spans="1:13" x14ac:dyDescent="0.25">
      <c r="A106" t="s">
        <v>131</v>
      </c>
      <c r="B106" s="18">
        <v>0.26467962821035734</v>
      </c>
      <c r="C106" s="3">
        <v>0.17249999998584062</v>
      </c>
      <c r="D106" s="3">
        <v>0.18370266404921121</v>
      </c>
      <c r="E106" s="3">
        <v>6.4390744155611482E-2</v>
      </c>
      <c r="F106" s="3">
        <v>6.2544570870532154E-2</v>
      </c>
      <c r="G106" s="3">
        <v>0.24132954990415792</v>
      </c>
      <c r="H106" s="3">
        <v>7.3763153833166603E-2</v>
      </c>
      <c r="I106" s="3">
        <v>3.87634742678915E-2</v>
      </c>
      <c r="J106" s="3">
        <v>7.968512197377281E-2</v>
      </c>
      <c r="K106" s="3">
        <v>0.1567688967237581</v>
      </c>
      <c r="L106" s="3">
        <v>7.679502659145656E-3</v>
      </c>
      <c r="M106" s="3">
        <v>9.1372321464826184E-2</v>
      </c>
    </row>
    <row r="107" spans="1:13" x14ac:dyDescent="0.25">
      <c r="A107" t="s">
        <v>132</v>
      </c>
      <c r="B107" s="18">
        <v>0.26763520426227244</v>
      </c>
      <c r="C107" s="3">
        <v>0.17499999997235044</v>
      </c>
      <c r="D107" s="3">
        <v>0.18593908025542352</v>
      </c>
      <c r="E107" s="3">
        <v>6.1758323441316335E-2</v>
      </c>
      <c r="F107" s="3">
        <v>6.3467758425489088E-2</v>
      </c>
      <c r="G107" s="3">
        <v>0.24839814055958159</v>
      </c>
      <c r="H107" s="3">
        <v>7.1729591651157443E-2</v>
      </c>
      <c r="I107" s="3">
        <v>3.6899941820648527E-2</v>
      </c>
      <c r="J107" s="3">
        <v>7.6873733258452717E-2</v>
      </c>
      <c r="K107" s="3">
        <v>0.15929415087106616</v>
      </c>
      <c r="L107" s="3">
        <v>6.6698593685591738E-3</v>
      </c>
      <c r="M107" s="3">
        <v>8.8969420565144036E-2</v>
      </c>
    </row>
    <row r="108" spans="1:13" x14ac:dyDescent="0.25">
      <c r="A108" t="s">
        <v>133</v>
      </c>
      <c r="B108" s="18">
        <v>0.27069294242540176</v>
      </c>
      <c r="C108" s="3">
        <v>0.17749999999271598</v>
      </c>
      <c r="D108" s="3">
        <v>0.18813656397714856</v>
      </c>
      <c r="E108" s="3">
        <v>5.9113888054649934E-2</v>
      </c>
      <c r="F108" s="3">
        <v>6.4364464806923677E-2</v>
      </c>
      <c r="G108" s="3">
        <v>0.25564145485992107</v>
      </c>
      <c r="H108" s="3">
        <v>6.9631283680018419E-2</v>
      </c>
      <c r="I108" s="3">
        <v>3.5046021859765304E-2</v>
      </c>
      <c r="J108" s="3">
        <v>7.400097518875931E-2</v>
      </c>
      <c r="K108" s="3">
        <v>0.16181765036456711</v>
      </c>
      <c r="L108" s="3">
        <v>5.7669793595232083E-3</v>
      </c>
      <c r="M108" s="3">
        <v>8.6480717774865004E-2</v>
      </c>
    </row>
    <row r="109" spans="1:13" x14ac:dyDescent="0.25">
      <c r="A109" t="s">
        <v>134</v>
      </c>
      <c r="B109" s="18">
        <v>0.27387557972580984</v>
      </c>
      <c r="C109" s="3">
        <v>0.18000000000839861</v>
      </c>
      <c r="D109" s="3">
        <v>0.1902416929040725</v>
      </c>
      <c r="E109" s="3">
        <v>5.6459637935654408E-2</v>
      </c>
      <c r="F109" s="3">
        <v>6.5282249810257528E-2</v>
      </c>
      <c r="G109" s="3">
        <v>0.26307318244933714</v>
      </c>
      <c r="H109" s="3">
        <v>6.7474479903479323E-2</v>
      </c>
      <c r="I109" s="3">
        <v>3.3201892764114449E-2</v>
      </c>
      <c r="J109" s="3">
        <v>7.1100417874803368E-2</v>
      </c>
      <c r="K109" s="3">
        <v>0.16430249709354622</v>
      </c>
      <c r="L109" s="3">
        <v>4.9656446934805204E-3</v>
      </c>
      <c r="M109" s="3">
        <v>8.389830486534669E-2</v>
      </c>
    </row>
    <row r="110" spans="1:13" x14ac:dyDescent="0.25">
      <c r="A110" t="s">
        <v>135</v>
      </c>
      <c r="B110" s="18">
        <v>0.2771713037148209</v>
      </c>
      <c r="C110" s="3">
        <v>0.18249999991110549</v>
      </c>
      <c r="D110" s="3">
        <v>0.19225808355521071</v>
      </c>
      <c r="E110" s="3">
        <v>5.3801780741615852E-2</v>
      </c>
      <c r="F110" s="3">
        <v>6.6200851629666713E-2</v>
      </c>
      <c r="G110" s="3">
        <v>0.27068840782207193</v>
      </c>
      <c r="H110" s="3">
        <v>6.525719413086041E-2</v>
      </c>
      <c r="I110" s="3">
        <v>3.1371340943571087E-2</v>
      </c>
      <c r="J110" s="3">
        <v>6.816981781857348E-2</v>
      </c>
      <c r="K110" s="3">
        <v>0.16675501855078076</v>
      </c>
      <c r="L110" s="3">
        <v>4.25350463091069E-3</v>
      </c>
      <c r="M110" s="3">
        <v>8.1244000200304728E-2</v>
      </c>
    </row>
    <row r="111" spans="1:13" x14ac:dyDescent="0.25">
      <c r="A111" t="s">
        <v>136</v>
      </c>
      <c r="B111" s="18">
        <v>0.28058019269167889</v>
      </c>
      <c r="C111" s="3">
        <v>0.1849999999659325</v>
      </c>
      <c r="D111" s="3">
        <v>0.19417489913468952</v>
      </c>
      <c r="E111" s="3">
        <v>5.1145346931595601E-2</v>
      </c>
      <c r="F111" s="3">
        <v>6.7119755834062669E-2</v>
      </c>
      <c r="G111" s="3">
        <v>0.27849148745196073</v>
      </c>
      <c r="H111" s="3">
        <v>6.298533803585106E-2</v>
      </c>
      <c r="I111" s="3">
        <v>2.9558347829600557E-2</v>
      </c>
      <c r="J111" s="3">
        <v>6.5211011318405593E-2</v>
      </c>
      <c r="K111" s="3">
        <v>0.16916863347875016</v>
      </c>
      <c r="L111" s="3">
        <v>3.6239019991408401E-3</v>
      </c>
      <c r="M111" s="3">
        <v>7.8521278232010633E-2</v>
      </c>
    </row>
    <row r="112" spans="1:13" x14ac:dyDescent="0.25">
      <c r="A112" t="s">
        <v>137</v>
      </c>
      <c r="B112" s="18">
        <v>0.28410212635790538</v>
      </c>
      <c r="C112" s="3">
        <v>0.18750000008089404</v>
      </c>
      <c r="D112" s="3">
        <v>0.19598089196244953</v>
      </c>
      <c r="E112" s="3">
        <v>4.8495898922245206E-2</v>
      </c>
      <c r="F112" s="3">
        <v>6.8038875717654282E-2</v>
      </c>
      <c r="G112" s="3">
        <v>0.28648673941321795</v>
      </c>
      <c r="H112" s="3">
        <v>6.0661967673805224E-2</v>
      </c>
      <c r="I112" s="3">
        <v>2.7766517174717155E-2</v>
      </c>
      <c r="J112" s="3">
        <v>6.2229184323832336E-2</v>
      </c>
      <c r="K112" s="3">
        <v>0.17153631976212785</v>
      </c>
      <c r="L112" s="3">
        <v>3.0698726428356167E-3</v>
      </c>
      <c r="M112" s="3">
        <v>7.5733732732837789E-2</v>
      </c>
    </row>
    <row r="113" spans="1:13" x14ac:dyDescent="0.25">
      <c r="A113" t="s">
        <v>138</v>
      </c>
      <c r="B113" s="18">
        <v>0.28773707183686387</v>
      </c>
      <c r="C113" s="3">
        <v>0.19000000008166576</v>
      </c>
      <c r="D113" s="3">
        <v>0.19766436514725491</v>
      </c>
      <c r="E113" s="3">
        <v>4.5858426986517417E-2</v>
      </c>
      <c r="F113" s="3">
        <v>6.8957667244546855E-2</v>
      </c>
      <c r="G113" s="3">
        <v>0.29468017253723422</v>
      </c>
      <c r="H113" s="3">
        <v>5.8291040815420213E-2</v>
      </c>
      <c r="I113" s="3">
        <v>2.5999305893769826E-2</v>
      </c>
      <c r="J113" s="3">
        <v>5.9229214102613378E-2</v>
      </c>
      <c r="K113" s="3">
        <v>0.17385032134509859</v>
      </c>
      <c r="L113" s="3">
        <v>2.5850664599721762E-3</v>
      </c>
      <c r="M113" s="3">
        <v>7.2884419440646886E-2</v>
      </c>
    </row>
    <row r="114" spans="1:13" x14ac:dyDescent="0.25">
      <c r="A114" t="s">
        <v>139</v>
      </c>
      <c r="B114" s="18">
        <v>0.29148576269566495</v>
      </c>
      <c r="C114" s="3">
        <v>0.1925000000190159</v>
      </c>
      <c r="D114" s="3">
        <v>0.19921001279376974</v>
      </c>
      <c r="E114" s="3">
        <v>4.323769229134914E-2</v>
      </c>
      <c r="F114" s="3">
        <v>6.9876107435720397E-2</v>
      </c>
      <c r="G114" s="3">
        <v>0.30308007594596981</v>
      </c>
      <c r="H114" s="3">
        <v>5.587559657068783E-2</v>
      </c>
      <c r="I114" s="3">
        <v>2.4261249108452166E-2</v>
      </c>
      <c r="J114" s="3">
        <v>5.6214882913214838E-2</v>
      </c>
      <c r="K114" s="3">
        <v>0.17610278892172682</v>
      </c>
      <c r="L114" s="3">
        <v>2.1634752860525807E-3</v>
      </c>
      <c r="M114" s="3">
        <v>6.9978118730182629E-2</v>
      </c>
    </row>
    <row r="115" spans="1:13" x14ac:dyDescent="0.25">
      <c r="A115" t="s">
        <v>140</v>
      </c>
      <c r="B115" s="18">
        <v>0.29534460610888674</v>
      </c>
      <c r="C115" s="3">
        <v>0.19500000008176241</v>
      </c>
      <c r="D115" s="3">
        <v>0.20060795941196746</v>
      </c>
      <c r="E115" s="3">
        <v>4.0638350171859516E-2</v>
      </c>
      <c r="F115" s="3">
        <v>7.0792056636266754E-2</v>
      </c>
      <c r="G115" s="3">
        <v>0.31169091483585393</v>
      </c>
      <c r="H115" s="3">
        <v>5.3379738894578962E-2</v>
      </c>
      <c r="I115" s="3">
        <v>2.2554533585021276E-2</v>
      </c>
      <c r="J115" s="3">
        <v>5.3230042778217135E-2</v>
      </c>
      <c r="K115" s="3">
        <v>0.17828714621381911</v>
      </c>
      <c r="L115" s="3">
        <v>1.7964897776151312E-3</v>
      </c>
      <c r="M115" s="3">
        <v>6.7022767870251659E-2</v>
      </c>
    </row>
    <row r="116" spans="1:13" x14ac:dyDescent="0.25">
      <c r="A116" t="s">
        <v>141</v>
      </c>
      <c r="B116" s="18">
        <v>0.29932000532391051</v>
      </c>
      <c r="C116" s="3">
        <v>0.19749999993356143</v>
      </c>
      <c r="D116" s="3">
        <v>0.20183918786920113</v>
      </c>
      <c r="E116" s="3">
        <v>3.8064679634634759E-2</v>
      </c>
      <c r="F116" s="3">
        <v>7.1707398956609797E-2</v>
      </c>
      <c r="G116" s="3">
        <v>0.32052640560461082</v>
      </c>
      <c r="H116" s="3">
        <v>5.0871259297739752E-2</v>
      </c>
      <c r="I116" s="3">
        <v>2.0884766785652317E-2</v>
      </c>
      <c r="J116" s="3">
        <v>5.0222200333635822E-2</v>
      </c>
      <c r="K116" s="3">
        <v>0.1803908100229428</v>
      </c>
      <c r="L116" s="3">
        <v>1.4817847402117065E-3</v>
      </c>
      <c r="M116" s="3">
        <v>6.4011506142572755E-2</v>
      </c>
    </row>
    <row r="117" spans="1:13" x14ac:dyDescent="0.25">
      <c r="A117" t="s">
        <v>142</v>
      </c>
      <c r="B117" s="18">
        <v>0.30341106359985381</v>
      </c>
      <c r="C117" s="3">
        <v>0.19999999998472004</v>
      </c>
      <c r="D117" s="3">
        <v>0.20288619706938896</v>
      </c>
      <c r="E117" s="3">
        <v>3.5523974132986032E-2</v>
      </c>
      <c r="F117" s="3">
        <v>7.2621295729714999E-2</v>
      </c>
      <c r="G117" s="3">
        <v>0.32959726735239425</v>
      </c>
      <c r="H117" s="3">
        <v>4.8325347559853397E-2</v>
      </c>
      <c r="I117" s="3">
        <v>1.9253800076212323E-2</v>
      </c>
      <c r="J117" s="3">
        <v>4.7219198726592311E-2</v>
      </c>
      <c r="K117" s="3">
        <v>0.18240407389653948</v>
      </c>
      <c r="L117" s="3">
        <v>1.2123906101468209E-3</v>
      </c>
      <c r="M117" s="3">
        <v>6.0956455398537612E-2</v>
      </c>
    </row>
    <row r="118" spans="1:13" x14ac:dyDescent="0.25">
      <c r="A118" t="s">
        <v>143</v>
      </c>
      <c r="B118" s="18">
        <v>0.30761965469668617</v>
      </c>
      <c r="C118" s="3">
        <v>0.20249999997420412</v>
      </c>
      <c r="D118" s="3">
        <v>0.20373068400863781</v>
      </c>
      <c r="E118" s="3">
        <v>3.3019835320385653E-2</v>
      </c>
      <c r="F118" s="3">
        <v>7.353324166491354E-2</v>
      </c>
      <c r="G118" s="3">
        <v>0.33891751710585172</v>
      </c>
      <c r="H118" s="3">
        <v>4.5746775894797816E-2</v>
      </c>
      <c r="I118" s="3">
        <v>1.7665563529304637E-2</v>
      </c>
      <c r="J118" s="3">
        <v>4.4227771472474593E-2</v>
      </c>
      <c r="K118" s="3">
        <v>0.1843152917689313</v>
      </c>
      <c r="L118" s="3">
        <v>9.8339277319861129E-4</v>
      </c>
      <c r="M118" s="3">
        <v>5.7859926376691739E-2</v>
      </c>
    </row>
    <row r="119" spans="1:13" x14ac:dyDescent="0.25">
      <c r="A119" t="s">
        <v>144</v>
      </c>
      <c r="B119" s="18">
        <v>0.31194843850327658</v>
      </c>
      <c r="C119" s="3">
        <v>0.20499999998368237</v>
      </c>
      <c r="D119" s="3">
        <v>0.20435111872501094</v>
      </c>
      <c r="E119" s="3">
        <v>3.0557092691083854E-2</v>
      </c>
      <c r="F119" s="3">
        <v>7.4442912744688047E-2</v>
      </c>
      <c r="G119" s="3">
        <v>0.34850395112934496</v>
      </c>
      <c r="H119" s="3">
        <v>4.3139949329843177E-2</v>
      </c>
      <c r="I119" s="3">
        <v>1.6123478459894945E-2</v>
      </c>
      <c r="J119" s="3">
        <v>4.1253997931437109E-2</v>
      </c>
      <c r="K119" s="3">
        <v>0.18611120032413281</v>
      </c>
      <c r="L119" s="3">
        <v>7.9007424315560024E-4</v>
      </c>
      <c r="M119" s="3">
        <v>5.4726224417817618E-2</v>
      </c>
    </row>
    <row r="120" spans="1:13" x14ac:dyDescent="0.25">
      <c r="A120" t="s">
        <v>145</v>
      </c>
      <c r="B120" s="18">
        <v>0.31640098023769386</v>
      </c>
      <c r="C120" s="3">
        <v>0.20750000000486876</v>
      </c>
      <c r="D120" s="3">
        <v>0.20472360094362477</v>
      </c>
      <c r="E120" s="3">
        <v>2.8140806590360043E-2</v>
      </c>
      <c r="F120" s="3">
        <v>7.5349885363439353E-2</v>
      </c>
      <c r="G120" s="3">
        <v>0.35837642078185089</v>
      </c>
      <c r="H120" s="3">
        <v>4.0509394195879872E-2</v>
      </c>
      <c r="I120" s="3">
        <v>1.4630975746413746E-2</v>
      </c>
      <c r="J120" s="3">
        <v>3.8303849760815883E-2</v>
      </c>
      <c r="K120" s="3">
        <v>0.18777674320170187</v>
      </c>
      <c r="L120" s="3">
        <v>6.281555306558961E-4</v>
      </c>
      <c r="M120" s="3">
        <v>5.1560168263327981E-2</v>
      </c>
    </row>
    <row r="121" spans="1:13" x14ac:dyDescent="0.25">
      <c r="A121" t="s">
        <v>146</v>
      </c>
      <c r="B121" s="18">
        <v>0.32098198410771134</v>
      </c>
      <c r="C121" s="3">
        <v>0.20999999986408507</v>
      </c>
      <c r="D121" s="3">
        <v>0.2048208239443563</v>
      </c>
      <c r="E121" s="3">
        <v>2.5776064827495067E-2</v>
      </c>
      <c r="F121" s="3">
        <v>7.6253791845001806E-2</v>
      </c>
      <c r="G121" s="3">
        <v>0.3685584393959459</v>
      </c>
      <c r="H121" s="3">
        <v>3.7860348626340815E-2</v>
      </c>
      <c r="I121" s="3">
        <v>1.3191453664677768E-2</v>
      </c>
      <c r="J121" s="3">
        <v>3.5383959312106354E-2</v>
      </c>
      <c r="K121" s="3">
        <v>0.18929460209884455</v>
      </c>
      <c r="L121" s="3">
        <v>4.9364606627670476E-4</v>
      </c>
      <c r="M121" s="3">
        <v>4.8366870079344933E-2</v>
      </c>
    </row>
    <row r="122" spans="1:13" x14ac:dyDescent="0.25">
      <c r="A122" t="s">
        <v>147</v>
      </c>
      <c r="B122" s="18">
        <v>0.32574898122143486</v>
      </c>
      <c r="C122" s="3">
        <v>0.21250000002651981</v>
      </c>
      <c r="D122" s="3">
        <v>0.20458323675890935</v>
      </c>
      <c r="E122" s="3">
        <v>2.3472734023309523E-2</v>
      </c>
      <c r="F122" s="3">
        <v>7.7162772197252025E-2</v>
      </c>
      <c r="G122" s="3">
        <v>0.37918461447848512</v>
      </c>
      <c r="H122" s="3">
        <v>3.5118753298687196E-2</v>
      </c>
      <c r="I122" s="3">
        <v>1.1746897260233301E-2</v>
      </c>
      <c r="J122" s="3">
        <v>3.2471724384104117E-2</v>
      </c>
      <c r="K122" s="3">
        <v>0.19065410377817332</v>
      </c>
      <c r="L122" s="3">
        <v>4.8329829822179367E-4</v>
      </c>
      <c r="M122" s="3">
        <v>4.5121865334563652E-2</v>
      </c>
    </row>
    <row r="123" spans="1:13" x14ac:dyDescent="0.25">
      <c r="A123" t="s">
        <v>148</v>
      </c>
      <c r="B123" s="18">
        <v>0.33055493315083812</v>
      </c>
      <c r="C123" s="3">
        <v>0.21500000002484243</v>
      </c>
      <c r="D123" s="3">
        <v>0.20406211737948102</v>
      </c>
      <c r="E123" s="3">
        <v>2.1222878470715339E-2</v>
      </c>
      <c r="F123" s="3">
        <v>7.8049661295911579E-2</v>
      </c>
      <c r="G123" s="3">
        <v>0.3899671701995589</v>
      </c>
      <c r="H123" s="3">
        <v>3.253043127704789E-2</v>
      </c>
      <c r="I123" s="3">
        <v>1.0485452753258902E-2</v>
      </c>
      <c r="J123" s="3">
        <v>2.9662834450481766E-2</v>
      </c>
      <c r="K123" s="3">
        <v>0.19180475370563432</v>
      </c>
      <c r="L123" s="3">
        <v>2.9278069026052173E-4</v>
      </c>
      <c r="M123" s="3">
        <v>4.1921919186838554E-2</v>
      </c>
    </row>
    <row r="124" spans="1:13" x14ac:dyDescent="0.25">
      <c r="A124" t="s">
        <v>149</v>
      </c>
      <c r="B124" s="18">
        <v>0.33560197587505658</v>
      </c>
      <c r="C124" s="3">
        <v>0.21750000004579642</v>
      </c>
      <c r="D124" s="3">
        <v>0.2031093576085706</v>
      </c>
      <c r="E124" s="3">
        <v>1.9033756192666621E-2</v>
      </c>
      <c r="F124" s="3">
        <v>7.8944345548380104E-2</v>
      </c>
      <c r="G124" s="3">
        <v>0.40134876899860406</v>
      </c>
      <c r="H124" s="3">
        <v>2.9801405250665342E-2</v>
      </c>
      <c r="I124" s="3">
        <v>9.2015023891575225E-3</v>
      </c>
      <c r="J124" s="3">
        <v>2.6870129252246827E-2</v>
      </c>
      <c r="K124" s="3">
        <v>0.19274637071898107</v>
      </c>
      <c r="L124" s="3">
        <v>2.8821145932462827E-4</v>
      </c>
      <c r="M124" s="3">
        <v>3.8656152527266098E-2</v>
      </c>
    </row>
    <row r="125" spans="1:13" x14ac:dyDescent="0.25">
      <c r="A125" t="s">
        <v>150</v>
      </c>
      <c r="B125" s="18">
        <v>0.34081210959441999</v>
      </c>
      <c r="C125" s="3">
        <v>0.22000021728957608</v>
      </c>
      <c r="D125" s="3">
        <v>0.20172254420654226</v>
      </c>
      <c r="E125" s="3">
        <v>1.673119672860687E-2</v>
      </c>
      <c r="F125" s="3">
        <v>7.9823438837866939E-2</v>
      </c>
      <c r="G125" s="3">
        <v>0.4132118011060586</v>
      </c>
      <c r="H125" s="3">
        <v>2.7291018409733726E-2</v>
      </c>
      <c r="I125" s="3">
        <v>8.0774793219205755E-3</v>
      </c>
      <c r="J125" s="3">
        <v>2.4154080773619059E-2</v>
      </c>
      <c r="K125" s="3">
        <v>0.19339858790958497</v>
      </c>
      <c r="L125" s="3">
        <v>2.8177477982521242E-4</v>
      </c>
      <c r="M125" s="3">
        <v>3.5308077915293057E-2</v>
      </c>
    </row>
    <row r="126" spans="1:13" x14ac:dyDescent="0.25">
      <c r="A126" t="s">
        <v>151</v>
      </c>
      <c r="B126" s="18">
        <v>0.34608980854727589</v>
      </c>
      <c r="C126" s="3">
        <v>0.22249999998701533</v>
      </c>
      <c r="D126" s="3">
        <v>0.19992550047840907</v>
      </c>
      <c r="E126" s="3">
        <v>1.4924907027224342E-2</v>
      </c>
      <c r="F126" s="3">
        <v>8.0700458053433996E-2</v>
      </c>
      <c r="G126" s="3">
        <v>0.42528444677838739</v>
      </c>
      <c r="H126" s="3">
        <v>2.45693409731008E-2</v>
      </c>
      <c r="I126" s="3">
        <v>6.9136653685067133E-3</v>
      </c>
      <c r="J126" s="3">
        <v>2.1502307995602852E-2</v>
      </c>
      <c r="K126" s="3">
        <v>0.19384147358796072</v>
      </c>
      <c r="L126" s="3">
        <v>1.1739918291176618E-4</v>
      </c>
      <c r="M126" s="3">
        <v>3.2220499458487838E-2</v>
      </c>
    </row>
    <row r="127" spans="1:13" x14ac:dyDescent="0.25">
      <c r="A127" t="s">
        <v>152</v>
      </c>
      <c r="B127" s="18">
        <v>0.35166054606399255</v>
      </c>
      <c r="C127" s="3">
        <v>0.22500022242508064</v>
      </c>
      <c r="D127" s="3">
        <v>0.19751692798601067</v>
      </c>
      <c r="E127" s="3">
        <v>1.2974255783228746E-2</v>
      </c>
      <c r="F127" s="3">
        <v>8.1562762242423426E-2</v>
      </c>
      <c r="G127" s="3">
        <v>0.43818413086767088</v>
      </c>
      <c r="H127" s="3">
        <v>2.1911546561685511E-2</v>
      </c>
      <c r="I127" s="3">
        <v>5.8676519572944744E-3</v>
      </c>
      <c r="J127" s="3">
        <v>1.8957978112676292E-2</v>
      </c>
      <c r="K127" s="3">
        <v>0.19390249855294558</v>
      </c>
      <c r="L127" s="3">
        <v>1.1617908041910555E-4</v>
      </c>
      <c r="M127" s="3">
        <v>2.9006067610800736E-2</v>
      </c>
    </row>
    <row r="128" spans="1:13" x14ac:dyDescent="0.25">
      <c r="A128" t="s">
        <v>153</v>
      </c>
      <c r="B128" s="18">
        <v>0.35744697276903514</v>
      </c>
      <c r="C128" s="3">
        <v>0.22749999977260676</v>
      </c>
      <c r="D128" s="3">
        <v>0.19447725020796958</v>
      </c>
      <c r="E128" s="3">
        <v>1.1138947004876483E-2</v>
      </c>
      <c r="F128" s="3">
        <v>8.2413512835946501E-2</v>
      </c>
      <c r="G128" s="3">
        <v>0.45171819594334595</v>
      </c>
      <c r="H128" s="3">
        <v>1.9335003193104668E-2</v>
      </c>
      <c r="I128" s="3">
        <v>4.8886912147595215E-3</v>
      </c>
      <c r="J128" s="3">
        <v>1.6497573491549743E-2</v>
      </c>
      <c r="K128" s="3">
        <v>0.19358775289525409</v>
      </c>
      <c r="L128" s="3">
        <v>1.1350743003651192E-4</v>
      </c>
      <c r="M128" s="3">
        <v>2.5829566223596993E-2</v>
      </c>
    </row>
    <row r="129" spans="1:13" x14ac:dyDescent="0.25">
      <c r="A129" t="s">
        <v>154</v>
      </c>
      <c r="B129" s="18">
        <v>0.36343391890017446</v>
      </c>
      <c r="C129" s="3">
        <v>0.23000022734449921</v>
      </c>
      <c r="D129" s="3">
        <v>0.19081581617575186</v>
      </c>
      <c r="E129" s="3">
        <v>9.4434592482044843E-3</v>
      </c>
      <c r="F129" s="3">
        <v>8.3255790514652706E-2</v>
      </c>
      <c r="G129" s="3">
        <v>0.46586199304323089</v>
      </c>
      <c r="H129" s="3">
        <v>1.6909244439501148E-2</v>
      </c>
      <c r="I129" s="3">
        <v>4.0197487946729889E-3</v>
      </c>
      <c r="J129" s="3">
        <v>1.4104233744782868E-2</v>
      </c>
      <c r="K129" s="3">
        <v>0.19281045318481085</v>
      </c>
      <c r="L129" s="3">
        <v>3.7518714810235453E-5</v>
      </c>
      <c r="M129" s="3">
        <v>2.2741742910792825E-2</v>
      </c>
    </row>
    <row r="130" spans="1:13" x14ac:dyDescent="0.25">
      <c r="A130" t="s">
        <v>155</v>
      </c>
      <c r="B130" s="18">
        <v>0.36974697953223595</v>
      </c>
      <c r="C130" s="3">
        <v>0.23250000014342029</v>
      </c>
      <c r="D130" s="3">
        <v>0.1862734982823864</v>
      </c>
      <c r="E130" s="3">
        <v>7.8107478441135853E-3</v>
      </c>
      <c r="F130" s="3">
        <v>8.4033040532777922E-2</v>
      </c>
      <c r="G130" s="3">
        <v>0.48103480418173716</v>
      </c>
      <c r="H130" s="3">
        <v>1.4446006997306624E-2</v>
      </c>
      <c r="I130" s="3">
        <v>3.2380795224202104E-3</v>
      </c>
      <c r="J130" s="3">
        <v>1.1928888425045202E-2</v>
      </c>
      <c r="K130" s="3">
        <v>0.19147549554241461</v>
      </c>
      <c r="L130" s="3">
        <v>3.7272931213157459E-5</v>
      </c>
      <c r="M130" s="3">
        <v>1.9722165557791098E-2</v>
      </c>
    </row>
    <row r="131" spans="1:13" x14ac:dyDescent="0.25">
      <c r="A131" t="s">
        <v>156</v>
      </c>
      <c r="B131" s="18">
        <v>0.37639959504508358</v>
      </c>
      <c r="C131" s="3">
        <v>0.23500000013203196</v>
      </c>
      <c r="D131" s="3">
        <v>0.18087134030142693</v>
      </c>
      <c r="E131" s="3">
        <v>6.3736977762108233E-3</v>
      </c>
      <c r="F131" s="3">
        <v>8.4863062760895044E-2</v>
      </c>
      <c r="G131" s="3">
        <v>0.49707497026155023</v>
      </c>
      <c r="H131" s="3">
        <v>1.2178617420065447E-2</v>
      </c>
      <c r="I131" s="3">
        <v>2.510319747220025E-3</v>
      </c>
      <c r="J131" s="3">
        <v>9.7817146538069586E-3</v>
      </c>
      <c r="K131" s="3">
        <v>0.18952553160963737</v>
      </c>
      <c r="L131" s="3">
        <v>3.6549022191868885E-5</v>
      </c>
      <c r="M131" s="3">
        <v>1.6784196550906339E-2</v>
      </c>
    </row>
    <row r="132" spans="1:13" x14ac:dyDescent="0.25">
      <c r="A132" t="s">
        <v>157</v>
      </c>
      <c r="B132" s="18">
        <v>0.38341633462372587</v>
      </c>
      <c r="C132" s="3">
        <v>0.23750000012186726</v>
      </c>
      <c r="D132" s="3">
        <v>0.17446776612011747</v>
      </c>
      <c r="E132" s="3">
        <v>5.0500284652372981E-3</v>
      </c>
      <c r="F132" s="3">
        <v>8.5589150364173042E-2</v>
      </c>
      <c r="G132" s="3">
        <v>0.51428536739773667</v>
      </c>
      <c r="H132" s="3">
        <v>1.0011691142479793E-2</v>
      </c>
      <c r="I132" s="3">
        <v>1.8956822201707916E-3</v>
      </c>
      <c r="J132" s="3">
        <v>7.8659330286087008E-3</v>
      </c>
      <c r="K132" s="3">
        <v>0.18681993188894289</v>
      </c>
      <c r="L132" s="3">
        <v>3.5232038125441657E-5</v>
      </c>
      <c r="M132" s="3">
        <v>1.3979217371593891E-2</v>
      </c>
    </row>
    <row r="133" spans="1:13" x14ac:dyDescent="0.25">
      <c r="A133" t="s">
        <v>158</v>
      </c>
      <c r="B133" s="18">
        <v>0.39089338080176889</v>
      </c>
      <c r="C133" s="3">
        <v>0.24000023732201473</v>
      </c>
      <c r="D133" s="3">
        <v>0.16684784794345825</v>
      </c>
      <c r="E133" s="3">
        <v>3.8828423407269602E-3</v>
      </c>
      <c r="F133" s="3">
        <v>8.6283175355497232E-2</v>
      </c>
      <c r="G133" s="3">
        <v>0.53280200646042086</v>
      </c>
      <c r="H133" s="3">
        <v>8.0178217618741606E-3</v>
      </c>
      <c r="I133" s="3">
        <v>1.3782227287457034E-3</v>
      </c>
      <c r="J133" s="3">
        <v>6.1417047928545359E-3</v>
      </c>
      <c r="K133" s="3">
        <v>0.18324066882552009</v>
      </c>
      <c r="L133" s="3">
        <v>3.3087923232917399E-5</v>
      </c>
      <c r="M133" s="3">
        <v>1.1372621360320537E-2</v>
      </c>
    </row>
    <row r="134" spans="1:13" x14ac:dyDescent="0.25">
      <c r="A134" t="s">
        <v>159</v>
      </c>
      <c r="B134" s="18">
        <v>0.39885176340659356</v>
      </c>
      <c r="C134" s="3">
        <v>0.24249999992498145</v>
      </c>
      <c r="D134" s="3">
        <v>0.15809387422475665</v>
      </c>
      <c r="E134" s="3">
        <v>2.8674989491361425E-3</v>
      </c>
      <c r="F134" s="3">
        <v>8.6898918948923889E-2</v>
      </c>
      <c r="G134" s="3">
        <v>0.55268338954002605</v>
      </c>
      <c r="H134" s="3">
        <v>6.2104862102028702E-3</v>
      </c>
      <c r="I134" s="3">
        <v>9.7905714902569649E-4</v>
      </c>
      <c r="J134" s="3">
        <v>4.6523206631354976E-3</v>
      </c>
      <c r="K134" s="3">
        <v>0.17862277444872934</v>
      </c>
      <c r="L134" s="3">
        <v>2.2420923955682064E-6</v>
      </c>
      <c r="M134" s="3">
        <v>8.9894372345932366E-3</v>
      </c>
    </row>
    <row r="135" spans="1:13" x14ac:dyDescent="0.25">
      <c r="A135" t="s">
        <v>160</v>
      </c>
      <c r="B135" s="18">
        <v>0.40932338908210891</v>
      </c>
      <c r="C135" s="3">
        <v>0.24499999999999125</v>
      </c>
      <c r="D135" s="3">
        <v>0.14447718370929297</v>
      </c>
      <c r="E135" s="3">
        <v>2.8556916292113367E-3</v>
      </c>
      <c r="F135" s="3">
        <v>8.4576046247693631E-2</v>
      </c>
      <c r="G135" s="3">
        <v>0.58473145296209872</v>
      </c>
      <c r="H135" s="3">
        <v>6.1610687430732987E-3</v>
      </c>
      <c r="I135" s="3">
        <v>9.7745526722723265E-4</v>
      </c>
      <c r="J135" s="3">
        <v>4.6228543845351503E-3</v>
      </c>
      <c r="K135" s="3">
        <v>0.16270549610497559</v>
      </c>
      <c r="L135" s="3">
        <v>8.780805487513689E-7</v>
      </c>
      <c r="M135" s="3">
        <v>8.8918728716055658E-3</v>
      </c>
    </row>
    <row r="136" spans="1:13" x14ac:dyDescent="0.25">
      <c r="A136" t="s">
        <v>161</v>
      </c>
      <c r="B136" s="18">
        <v>0.41665743156999574</v>
      </c>
      <c r="C136" s="3">
        <v>0.24749999975142742</v>
      </c>
      <c r="D136" s="3">
        <v>0.13662287295643744</v>
      </c>
      <c r="E136" s="3">
        <v>1.3760517440584909E-3</v>
      </c>
      <c r="F136" s="3">
        <v>8.7785873187995522E-2</v>
      </c>
      <c r="G136" s="3">
        <v>0.59746996155759236</v>
      </c>
      <c r="H136" s="3">
        <v>3.3115669964112857E-3</v>
      </c>
      <c r="I136" s="3">
        <v>4.1075177486071422E-4</v>
      </c>
      <c r="J136" s="3">
        <v>2.3387524372265227E-3</v>
      </c>
      <c r="K136" s="3">
        <v>0.16565549047582734</v>
      </c>
      <c r="L136" s="3">
        <v>8.780805487513689E-7</v>
      </c>
      <c r="M136" s="3">
        <v>5.0278004173292187E-3</v>
      </c>
    </row>
    <row r="137" spans="1:13" x14ac:dyDescent="0.25">
      <c r="A137" t="s">
        <v>162</v>
      </c>
      <c r="B137" s="18">
        <v>0.42660222585598856</v>
      </c>
      <c r="C137" s="3">
        <v>0.25000000004846229</v>
      </c>
      <c r="D137" s="3">
        <v>0.12406879563371963</v>
      </c>
      <c r="E137" s="3">
        <v>8.8085546459273098E-4</v>
      </c>
      <c r="F137" s="3">
        <v>8.7980924559118351E-2</v>
      </c>
      <c r="G137" s="3">
        <v>0.62244655333826993</v>
      </c>
      <c r="H137" s="3">
        <v>2.2542583488555363E-3</v>
      </c>
      <c r="I137" s="3">
        <v>2.4251277710529939E-4</v>
      </c>
      <c r="J137" s="3">
        <v>1.5384764122900484E-3</v>
      </c>
      <c r="K137" s="3">
        <v>0.157062508849139</v>
      </c>
      <c r="L137" s="3">
        <v>8.780805487513689E-7</v>
      </c>
      <c r="M137" s="3">
        <v>3.5242363879875805E-3</v>
      </c>
    </row>
    <row r="138" spans="1:13" x14ac:dyDescent="0.25">
      <c r="A138" t="s">
        <v>163</v>
      </c>
      <c r="B138" s="18">
        <v>0.43728381721901938</v>
      </c>
      <c r="C138" s="3">
        <v>0.25249999998486644</v>
      </c>
      <c r="D138" s="3">
        <v>0.11056495702132971</v>
      </c>
      <c r="E138" s="3">
        <v>5.3095281211887725E-4</v>
      </c>
      <c r="F138" s="3">
        <v>8.7943342580390535E-2</v>
      </c>
      <c r="G138" s="3">
        <v>0.64908620222251945</v>
      </c>
      <c r="H138" s="3">
        <v>1.454519156883686E-3</v>
      </c>
      <c r="I138" s="3">
        <v>1.3346546375906331E-4</v>
      </c>
      <c r="J138" s="3">
        <v>9.5584981034047022E-4</v>
      </c>
      <c r="K138" s="3">
        <v>0.14697896461033316</v>
      </c>
      <c r="L138" s="3">
        <v>8.780805487513689E-7</v>
      </c>
      <c r="M138" s="3">
        <v>2.3508679978417849E-3</v>
      </c>
    </row>
    <row r="139" spans="1:13" x14ac:dyDescent="0.25">
      <c r="A139" t="s">
        <v>164</v>
      </c>
      <c r="B139" s="18">
        <v>0.44869279827501324</v>
      </c>
      <c r="C139" s="3">
        <v>0.25499999998691508</v>
      </c>
      <c r="D139" s="3">
        <v>9.6438584266430871E-2</v>
      </c>
      <c r="E139" s="3">
        <v>2.9979873885426048E-4</v>
      </c>
      <c r="F139" s="3">
        <v>8.7611920405969795E-2</v>
      </c>
      <c r="G139" s="3">
        <v>0.6772257663918394</v>
      </c>
      <c r="H139" s="3">
        <v>8.8536916310896015E-4</v>
      </c>
      <c r="I139" s="3">
        <v>6.8077733535563311E-5</v>
      </c>
      <c r="J139" s="3">
        <v>5.5813441695434438E-4</v>
      </c>
      <c r="K139" s="3">
        <v>0.13542593105024608</v>
      </c>
      <c r="L139" s="3">
        <v>8.780805487513689E-7</v>
      </c>
      <c r="M139" s="3">
        <v>1.4855396140920031E-3</v>
      </c>
    </row>
    <row r="140" spans="1:13" x14ac:dyDescent="0.25">
      <c r="A140" t="s">
        <v>165</v>
      </c>
      <c r="B140" s="18">
        <v>0.46079074908694084</v>
      </c>
      <c r="C140" s="3">
        <v>0.25750025496689849</v>
      </c>
      <c r="D140" s="3">
        <v>8.2072087479014857E-2</v>
      </c>
      <c r="E140" s="3">
        <v>1.579257779131987E-4</v>
      </c>
      <c r="F140" s="3">
        <v>8.6913799321762283E-2</v>
      </c>
      <c r="G140" s="3">
        <v>0.7066453695780377</v>
      </c>
      <c r="H140" s="3">
        <v>5.053771011534412E-4</v>
      </c>
      <c r="I140" s="3">
        <v>3.1565119068580062E-5</v>
      </c>
      <c r="J140" s="3">
        <v>3.0416052059416206E-4</v>
      </c>
      <c r="K140" s="3">
        <v>0.12248290560672742</v>
      </c>
      <c r="L140" s="3">
        <v>8.780805487513689E-7</v>
      </c>
      <c r="M140" s="3">
        <v>8.8593095142824993E-4</v>
      </c>
    </row>
    <row r="141" spans="1:13" x14ac:dyDescent="0.25">
      <c r="A141" t="s">
        <v>166</v>
      </c>
      <c r="B141" s="18">
        <v>0.47351707198759296</v>
      </c>
      <c r="C141" s="3">
        <v>0.26000025745685701</v>
      </c>
      <c r="D141" s="3">
        <v>6.7853275737153926E-2</v>
      </c>
      <c r="E141" s="3">
        <v>7.6562597066089444E-5</v>
      </c>
      <c r="F141" s="3">
        <v>8.5761103964818911E-2</v>
      </c>
      <c r="G141" s="3">
        <v>0.73710417987818777</v>
      </c>
      <c r="H141" s="3">
        <v>2.6924991909990588E-4</v>
      </c>
      <c r="I141" s="3">
        <v>1.3348750167545104E-5</v>
      </c>
      <c r="J141" s="3">
        <v>1.5446694366316583E-4</v>
      </c>
      <c r="K141" s="3">
        <v>0.10827503822020079</v>
      </c>
      <c r="L141" s="3">
        <v>8.780805487513689E-7</v>
      </c>
      <c r="M141" s="3">
        <v>4.9189514324405768E-4</v>
      </c>
    </row>
    <row r="142" spans="1:13" x14ac:dyDescent="0.25">
      <c r="A142" t="s">
        <v>167</v>
      </c>
      <c r="B142" s="18">
        <v>0.48681209933902891</v>
      </c>
      <c r="C142" s="3">
        <v>0.26250025996522702</v>
      </c>
      <c r="D142" s="3">
        <v>5.4124569871033548E-2</v>
      </c>
      <c r="E142" s="3">
        <v>3.1788823992783078E-5</v>
      </c>
      <c r="F142" s="3">
        <v>8.4013183022507376E-2</v>
      </c>
      <c r="G142" s="3">
        <v>0.76843027677811848</v>
      </c>
      <c r="H142" s="3">
        <v>1.3067698681200603E-4</v>
      </c>
      <c r="I142" s="3">
        <v>1.1023554796864903E-5</v>
      </c>
      <c r="J142" s="3">
        <v>7.1433082633241455E-5</v>
      </c>
      <c r="K142" s="3">
        <v>9.29337231991538E-2</v>
      </c>
      <c r="L142" s="3">
        <v>8.780805487513689E-7</v>
      </c>
      <c r="M142" s="3">
        <v>2.5244691482455902E-4</v>
      </c>
    </row>
    <row r="143" spans="1:13" x14ac:dyDescent="0.25">
      <c r="A143" t="s">
        <v>168</v>
      </c>
      <c r="B143" s="18">
        <v>0.50075687411211778</v>
      </c>
      <c r="C143" s="3">
        <v>0.26499999999966328</v>
      </c>
      <c r="D143" s="3">
        <v>4.0938005980294644E-2</v>
      </c>
      <c r="E143" s="3">
        <v>3.1762139361690968E-5</v>
      </c>
      <c r="F143" s="3">
        <v>8.1319760442755185E-2</v>
      </c>
      <c r="G143" s="3">
        <v>0.80095299265710052</v>
      </c>
      <c r="H143" s="3">
        <v>1.3026302700219544E-4</v>
      </c>
      <c r="I143" s="3">
        <v>1.1017854620840985E-5</v>
      </c>
      <c r="J143" s="3">
        <v>7.1299499358709435E-5</v>
      </c>
      <c r="K143" s="3">
        <v>7.629301273650696E-2</v>
      </c>
      <c r="L143" s="3">
        <v>8.780805487513689E-7</v>
      </c>
      <c r="M143" s="3">
        <v>2.5100768193916391E-4</v>
      </c>
    </row>
    <row r="144" spans="1:13" x14ac:dyDescent="0.25">
      <c r="A144" t="s">
        <v>169</v>
      </c>
      <c r="B144" s="18">
        <v>0.51489040165290911</v>
      </c>
      <c r="C144" s="3">
        <v>0.26750000007467328</v>
      </c>
      <c r="D144" s="3">
        <v>2.9287984422838153E-2</v>
      </c>
      <c r="E144" s="3">
        <v>9.1254629141922215E-6</v>
      </c>
      <c r="F144" s="3">
        <v>7.7794248500294955E-2</v>
      </c>
      <c r="G144" s="3">
        <v>0.83332097892180956</v>
      </c>
      <c r="H144" s="3">
        <v>3.411408163282087E-5</v>
      </c>
      <c r="I144" s="3">
        <v>6.192043932712009E-6</v>
      </c>
      <c r="J144" s="3">
        <v>8.6781224436126515E-6</v>
      </c>
      <c r="K144" s="3">
        <v>5.9504176296003332E-2</v>
      </c>
      <c r="L144" s="3">
        <v>8.780805487513689E-7</v>
      </c>
      <c r="M144" s="3">
        <v>3.3623979538123336E-5</v>
      </c>
    </row>
    <row r="145" spans="1:13" x14ac:dyDescent="0.25">
      <c r="A145" t="s">
        <v>170</v>
      </c>
      <c r="B145" s="18">
        <v>0.52913929453351316</v>
      </c>
      <c r="C145" s="3">
        <v>0.26999999999951074</v>
      </c>
      <c r="D145" s="3">
        <v>2.4834212563784958E-2</v>
      </c>
      <c r="E145" s="3">
        <v>1.0445361372944505E-6</v>
      </c>
      <c r="F145" s="3">
        <v>6.007456253374354E-2</v>
      </c>
      <c r="G145" s="3">
        <v>0.87237579461479364</v>
      </c>
      <c r="H145" s="3">
        <v>3.4099867258920657E-5</v>
      </c>
      <c r="I145" s="3">
        <v>5.7376917657988713E-7</v>
      </c>
      <c r="J145" s="3">
        <v>2.3567803203753768E-6</v>
      </c>
      <c r="K145" s="3">
        <v>4.2642866166966588E-2</v>
      </c>
      <c r="L145" s="3">
        <v>8.780805487513689E-7</v>
      </c>
      <c r="M145" s="3">
        <v>3.3611087520426725E-5</v>
      </c>
    </row>
    <row r="146" spans="1:13" x14ac:dyDescent="0.25">
      <c r="A146" t="s">
        <v>171</v>
      </c>
      <c r="B146" s="18">
        <v>0.5448840517980339</v>
      </c>
      <c r="C146" s="3">
        <v>0.27250026989694898</v>
      </c>
      <c r="D146" s="3">
        <v>9.5867388730187866E-3</v>
      </c>
      <c r="E146" s="3">
        <v>0</v>
      </c>
      <c r="F146" s="3">
        <v>6.3917797587189795E-2</v>
      </c>
      <c r="G146" s="3">
        <v>0.90220690315800278</v>
      </c>
      <c r="H146" s="3">
        <v>3.3976698238872958E-5</v>
      </c>
      <c r="I146" s="3">
        <v>5.7376917657988713E-7</v>
      </c>
      <c r="J146" s="3">
        <v>3.0684976149301945E-7</v>
      </c>
      <c r="K146" s="3">
        <v>2.4219306527015268E-2</v>
      </c>
      <c r="L146" s="3">
        <v>8.780805487513689E-7</v>
      </c>
      <c r="M146" s="3">
        <v>3.3517883772565171E-5</v>
      </c>
    </row>
    <row r="147" spans="1:13" x14ac:dyDescent="0.25">
      <c r="A147" t="s">
        <v>172</v>
      </c>
      <c r="B147" s="18">
        <v>0.56088870535205981</v>
      </c>
      <c r="C147" s="3">
        <v>0.27499999998680552</v>
      </c>
      <c r="D147" s="3">
        <v>2.8973974003051964E-3</v>
      </c>
      <c r="E147" s="3">
        <v>0</v>
      </c>
      <c r="F147" s="3">
        <v>4.8336560717114604E-2</v>
      </c>
      <c r="G147" s="3">
        <v>0.94017353748428534</v>
      </c>
      <c r="H147" s="3">
        <v>2.583190568722738E-7</v>
      </c>
      <c r="I147" s="3">
        <v>5.7376917657988713E-7</v>
      </c>
      <c r="J147" s="3">
        <v>3.0684976149301945E-7</v>
      </c>
      <c r="K147" s="3">
        <v>8.5888653778288197E-3</v>
      </c>
      <c r="L147" s="3">
        <v>8.780805487513689E-7</v>
      </c>
      <c r="M147" s="3">
        <v>1.620879996734388E-6</v>
      </c>
    </row>
    <row r="148" spans="1:13" x14ac:dyDescent="0.25">
      <c r="A148" t="s">
        <v>173</v>
      </c>
      <c r="B148" s="18">
        <v>0.5803630937383788</v>
      </c>
      <c r="C148" s="3">
        <v>0.27750027496772445</v>
      </c>
      <c r="D148" s="3">
        <v>7.5845548258873566E-5</v>
      </c>
      <c r="E148" s="3">
        <v>0</v>
      </c>
      <c r="F148" s="3">
        <v>1.370074456161003E-2</v>
      </c>
      <c r="G148" s="3">
        <v>0.98590398783842836</v>
      </c>
      <c r="H148" s="3">
        <v>2.583190568722738E-7</v>
      </c>
      <c r="I148" s="3">
        <v>5.7376917657988713E-7</v>
      </c>
      <c r="J148" s="3">
        <v>3.0684976149301945E-7</v>
      </c>
      <c r="K148" s="3">
        <v>3.1740325999920555E-4</v>
      </c>
      <c r="L148" s="3">
        <v>8.780805487513689E-7</v>
      </c>
      <c r="M148" s="3">
        <v>0</v>
      </c>
    </row>
    <row r="149" spans="1:13" x14ac:dyDescent="0.25">
      <c r="A149" t="s">
        <v>174</v>
      </c>
      <c r="B149" s="18">
        <v>0.58722345332967107</v>
      </c>
      <c r="C149" s="3">
        <v>0.27817655470128955</v>
      </c>
      <c r="D149" s="3">
        <v>0</v>
      </c>
      <c r="E149" s="3">
        <v>0</v>
      </c>
      <c r="F149" s="3">
        <v>0</v>
      </c>
      <c r="G149" s="3">
        <v>0.9999979819068493</v>
      </c>
      <c r="H149" s="3">
        <v>2.583190568722738E-7</v>
      </c>
      <c r="I149" s="3">
        <v>5.7376917657988713E-7</v>
      </c>
      <c r="J149" s="3">
        <v>3.0684976149301945E-7</v>
      </c>
      <c r="K149" s="3">
        <v>0</v>
      </c>
      <c r="L149" s="3">
        <v>8.780805487513689E-7</v>
      </c>
      <c r="M149" s="3">
        <v>0</v>
      </c>
    </row>
    <row r="152" spans="1:13" x14ac:dyDescent="0.25">
      <c r="D152" s="3">
        <f>SUM(D38:D149)</f>
        <v>13.671083396734909</v>
      </c>
      <c r="E152" s="3">
        <f t="shared" ref="E152:M152" si="3">SUM(E38:E149)</f>
        <v>8.6518095337579091</v>
      </c>
      <c r="F152" s="3">
        <f t="shared" si="3"/>
        <v>5.5919427440574907</v>
      </c>
      <c r="G152" s="3">
        <f t="shared" si="3"/>
        <v>29.172801552276017</v>
      </c>
      <c r="H152" s="3">
        <f t="shared" si="3"/>
        <v>7.7426566907573324</v>
      </c>
      <c r="I152" s="3">
        <f t="shared" si="3"/>
        <v>6.1891315554313504</v>
      </c>
      <c r="J152" s="3">
        <f t="shared" si="3"/>
        <v>9.6381288813455548</v>
      </c>
      <c r="K152" s="3">
        <f t="shared" si="3"/>
        <v>12.219101154604322</v>
      </c>
      <c r="L152" s="3">
        <f t="shared" si="3"/>
        <v>9.8650893946748006</v>
      </c>
      <c r="M152" s="3">
        <f t="shared" si="3"/>
        <v>9.2582550854948931</v>
      </c>
    </row>
    <row r="153" spans="1:13" x14ac:dyDescent="0.25">
      <c r="D153" s="12">
        <f>D152/112</f>
        <v>0.12206324461370455</v>
      </c>
      <c r="E153" s="12">
        <f t="shared" ref="E153:M153" si="4">E152/112</f>
        <v>7.7248299408552754E-2</v>
      </c>
      <c r="F153" s="12">
        <f t="shared" si="4"/>
        <v>4.9928060214799022E-2</v>
      </c>
      <c r="G153" s="12">
        <f t="shared" si="4"/>
        <v>0.26047144243103587</v>
      </c>
      <c r="H153" s="12">
        <f t="shared" si="4"/>
        <v>6.9130863310333329E-2</v>
      </c>
      <c r="I153" s="12">
        <f t="shared" si="4"/>
        <v>5.5260103173494203E-2</v>
      </c>
      <c r="J153" s="12">
        <f t="shared" si="4"/>
        <v>8.6054722154871019E-2</v>
      </c>
      <c r="K153" s="12">
        <f t="shared" si="4"/>
        <v>0.10909911745182431</v>
      </c>
      <c r="L153" s="12">
        <f t="shared" si="4"/>
        <v>8.808115530959644E-2</v>
      </c>
      <c r="M153" s="12">
        <f t="shared" si="4"/>
        <v>8.2662991834775837E-2</v>
      </c>
    </row>
    <row r="154" spans="1:13" x14ac:dyDescent="0.25">
      <c r="D154" s="17">
        <f>D153*100</f>
        <v>12.206324461370455</v>
      </c>
      <c r="E154" s="17">
        <f t="shared" ref="E154:M154" si="5">E153*100</f>
        <v>7.7248299408552752</v>
      </c>
      <c r="F154" s="17">
        <f t="shared" si="5"/>
        <v>4.9928060214799022</v>
      </c>
      <c r="G154" s="17">
        <f t="shared" si="5"/>
        <v>26.047144243103588</v>
      </c>
      <c r="H154" s="17">
        <f t="shared" si="5"/>
        <v>6.913086331033333</v>
      </c>
      <c r="I154" s="17">
        <f t="shared" si="5"/>
        <v>5.5260103173494199</v>
      </c>
      <c r="J154" s="17">
        <f t="shared" si="5"/>
        <v>8.6054722154871026</v>
      </c>
      <c r="K154" s="17">
        <f t="shared" si="5"/>
        <v>10.909911745182431</v>
      </c>
      <c r="L154" s="17">
        <f t="shared" si="5"/>
        <v>8.8081155309596433</v>
      </c>
      <c r="M154" s="17">
        <f t="shared" si="5"/>
        <v>8.2662991834775834</v>
      </c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D169"/>
  <sheetViews>
    <sheetView topLeftCell="B50" zoomScale="90" zoomScaleNormal="90" workbookViewId="0">
      <selection activeCell="C61" sqref="C61"/>
    </sheetView>
  </sheetViews>
  <sheetFormatPr defaultRowHeight="15" x14ac:dyDescent="0.25"/>
  <cols>
    <col min="1" max="1" width="15.28515625" bestFit="1" customWidth="1"/>
    <col min="2" max="2" width="10" bestFit="1" customWidth="1"/>
    <col min="3" max="3" width="16.140625" bestFit="1" customWidth="1"/>
    <col min="4" max="4" width="12" bestFit="1" customWidth="1"/>
    <col min="5" max="5" width="15.85546875" bestFit="1" customWidth="1"/>
    <col min="6" max="6" width="17.28515625" bestFit="1" customWidth="1"/>
    <col min="7" max="7" width="16.5703125" bestFit="1" customWidth="1"/>
    <col min="8" max="8" width="16.85546875" bestFit="1" customWidth="1"/>
    <col min="9" max="9" width="16" bestFit="1" customWidth="1"/>
    <col min="10" max="10" width="17.85546875" bestFit="1" customWidth="1"/>
    <col min="11" max="11" width="15.42578125" bestFit="1" customWidth="1"/>
    <col min="12" max="12" width="16.140625" bestFit="1" customWidth="1"/>
    <col min="13" max="13" width="17.7109375" bestFit="1" customWidth="1"/>
    <col min="14" max="14" width="16.7109375" bestFit="1" customWidth="1"/>
  </cols>
  <sheetData>
    <row r="3" spans="3:30" x14ac:dyDescent="0.25">
      <c r="D3" t="s">
        <v>34</v>
      </c>
      <c r="E3" t="s">
        <v>35</v>
      </c>
      <c r="F3" t="s">
        <v>36</v>
      </c>
      <c r="G3" t="s">
        <v>37</v>
      </c>
      <c r="H3" t="s">
        <v>38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</row>
    <row r="4" spans="3:30" x14ac:dyDescent="0.25">
      <c r="C4" t="s">
        <v>177</v>
      </c>
      <c r="D4" s="9">
        <v>0</v>
      </c>
      <c r="E4" s="9">
        <v>1.0877525171033083E-2</v>
      </c>
      <c r="F4" s="9">
        <v>0</v>
      </c>
      <c r="G4" s="9">
        <v>0</v>
      </c>
      <c r="H4" s="9">
        <v>9.4942530525751814E-2</v>
      </c>
      <c r="I4" s="9">
        <v>0.19838095051361254</v>
      </c>
      <c r="J4" s="9">
        <v>0.11620876854647591</v>
      </c>
      <c r="K4" s="9">
        <v>0</v>
      </c>
      <c r="L4" s="9">
        <v>0.50425474158798456</v>
      </c>
      <c r="M4" s="9">
        <v>7.5335483655142282E-2</v>
      </c>
      <c r="O4" s="9">
        <f>SUM(D4:M4)</f>
        <v>1.0000000000000002</v>
      </c>
    </row>
    <row r="5" spans="3:30" x14ac:dyDescent="0.25">
      <c r="C5" t="s">
        <v>2</v>
      </c>
      <c r="D5" s="3">
        <v>0.19470819078967383</v>
      </c>
      <c r="E5" s="3">
        <v>5.8174480648492927E-2</v>
      </c>
      <c r="F5" s="3">
        <v>0.23104899012545282</v>
      </c>
      <c r="G5" s="3">
        <v>0.27817719654289824</v>
      </c>
      <c r="H5" s="3">
        <v>8.1880705316035099E-2</v>
      </c>
      <c r="I5" s="3">
        <v>2.2143233067205313E-2</v>
      </c>
      <c r="J5" s="3">
        <v>6.9598841837230183E-2</v>
      </c>
      <c r="K5" s="3">
        <v>0.20175306350938599</v>
      </c>
      <c r="L5" s="3">
        <v>-0.15450399507195331</v>
      </c>
      <c r="M5" s="3">
        <v>9.3203713903988045E-2</v>
      </c>
    </row>
    <row r="6" spans="3:30" x14ac:dyDescent="0.25">
      <c r="C6" t="s">
        <v>12</v>
      </c>
      <c r="D6">
        <v>0.70493099999999997</v>
      </c>
      <c r="E6">
        <v>9.3576069999999997E-2</v>
      </c>
      <c r="F6">
        <v>2.1423610000000002</v>
      </c>
      <c r="G6">
        <v>1.2409289999999999</v>
      </c>
      <c r="H6">
        <v>0.14334060000000001</v>
      </c>
      <c r="I6">
        <v>2.2053410000000002</v>
      </c>
      <c r="J6">
        <v>0.70560929999999999</v>
      </c>
      <c r="K6">
        <v>1.858236</v>
      </c>
      <c r="L6">
        <v>0.3527845</v>
      </c>
      <c r="M6">
        <v>0.59457159999999998</v>
      </c>
    </row>
    <row r="7" spans="3:30" x14ac:dyDescent="0.25">
      <c r="D7" s="3"/>
      <c r="E7" s="3"/>
      <c r="F7" s="3"/>
      <c r="G7" s="3"/>
      <c r="H7" s="3"/>
      <c r="I7" s="3"/>
      <c r="J7" s="3"/>
      <c r="K7" s="3"/>
      <c r="L7" s="3"/>
      <c r="M7" s="3"/>
    </row>
    <row r="8" spans="3:30" x14ac:dyDescent="0.25">
      <c r="D8" s="3"/>
      <c r="E8" s="3"/>
      <c r="F8" s="3"/>
      <c r="G8" s="3"/>
      <c r="H8" s="3"/>
      <c r="I8" s="3"/>
      <c r="J8" s="3"/>
      <c r="K8" s="3"/>
      <c r="L8" s="3"/>
      <c r="M8" s="3"/>
      <c r="U8">
        <f>$D$6*E39</f>
        <v>2.9837598618239279E-2</v>
      </c>
      <c r="V8">
        <f>$E$6*F39</f>
        <v>9.3037019875644462E-3</v>
      </c>
      <c r="W8">
        <f>$F$6*G39</f>
        <v>7.2221292972074205E-2</v>
      </c>
      <c r="X8">
        <f>$G$6*H39</f>
        <v>3.113959421251555E-2</v>
      </c>
      <c r="Y8">
        <f>$H$6*I39</f>
        <v>1.2289714541128528E-2</v>
      </c>
      <c r="Z8">
        <f>$I$6*J39</f>
        <v>0.27469347540155281</v>
      </c>
      <c r="AA8">
        <f>$J$6*K39</f>
        <v>6.531049108485161E-2</v>
      </c>
      <c r="AB8">
        <f>$K$6*L39</f>
        <v>7.523392526490684E-2</v>
      </c>
      <c r="AC8">
        <f>$L$6*M39</f>
        <v>0.13272648380543844</v>
      </c>
      <c r="AD8">
        <f>$M$6*N39</f>
        <v>4.7492580545738183E-2</v>
      </c>
    </row>
    <row r="9" spans="3:30" x14ac:dyDescent="0.25">
      <c r="D9" s="3"/>
      <c r="E9" s="3"/>
      <c r="F9" s="3"/>
      <c r="G9" s="3"/>
      <c r="H9" s="3"/>
      <c r="I9" s="3"/>
      <c r="J9" s="3"/>
      <c r="K9" s="3"/>
      <c r="L9" s="3"/>
      <c r="M9" s="3"/>
      <c r="U9">
        <f t="shared" ref="U9:U72" si="0">$D$6*E40</f>
        <v>3.0696833446813485E-2</v>
      </c>
      <c r="V9">
        <f t="shared" ref="V9:V72" si="1">$E$6*F40</f>
        <v>9.3776531598414748E-3</v>
      </c>
      <c r="W9">
        <f t="shared" ref="W9:W72" si="2">$F$6*G40</f>
        <v>7.4580331461016086E-2</v>
      </c>
      <c r="X9">
        <f t="shared" ref="X9:X72" si="3">$G$6*H40</f>
        <v>3.2221160320440326E-2</v>
      </c>
      <c r="Y9">
        <f t="shared" ref="Y9:Y72" si="4">$H$6*I40</f>
        <v>1.2409920440061966E-2</v>
      </c>
      <c r="Z9">
        <f t="shared" ref="Z9:Z72" si="5">$I$6*J40</f>
        <v>0.27553581120123188</v>
      </c>
      <c r="AA9">
        <f t="shared" ref="AA9:AA72" si="6">$J$6*K40</f>
        <v>6.5880427175140324E-2</v>
      </c>
      <c r="AB9">
        <f t="shared" ref="AB9:AB72" si="7">$K$6*L40</f>
        <v>7.7493351604610669E-2</v>
      </c>
      <c r="AC9">
        <f t="shared" ref="AC9:AC72" si="8">$L$6*M40</f>
        <v>0.12985719344235305</v>
      </c>
      <c r="AD9">
        <f t="shared" ref="AD9:AD72" si="9">$M$6*N40</f>
        <v>4.8031977165879522E-2</v>
      </c>
    </row>
    <row r="10" spans="3:30" x14ac:dyDescent="0.25">
      <c r="D10">
        <v>9.3556813140431988E-2</v>
      </c>
      <c r="E10">
        <v>2.5469055798091188E-2</v>
      </c>
      <c r="F10">
        <v>0.11090798260819386</v>
      </c>
      <c r="G10">
        <v>5.7200002791316477E-2</v>
      </c>
      <c r="H10">
        <v>3.3176215931352601E-2</v>
      </c>
      <c r="I10">
        <v>1.8814076587253859E-2</v>
      </c>
      <c r="J10">
        <v>1.6883673375127289E-2</v>
      </c>
      <c r="K10">
        <v>3.8813586865421787E-2</v>
      </c>
      <c r="L10">
        <v>3.4790642117969922E-2</v>
      </c>
      <c r="M10">
        <v>2.6640684249837808E-2</v>
      </c>
      <c r="U10">
        <f t="shared" si="0"/>
        <v>3.1427512531897517E-2</v>
      </c>
      <c r="V10">
        <f t="shared" si="1"/>
        <v>9.4424438373418105E-3</v>
      </c>
      <c r="W10">
        <f t="shared" si="2"/>
        <v>7.6905179230468551E-2</v>
      </c>
      <c r="X10">
        <f t="shared" si="3"/>
        <v>3.3587523368656572E-2</v>
      </c>
      <c r="Y10">
        <f t="shared" si="4"/>
        <v>1.2550830154309831E-2</v>
      </c>
      <c r="Z10">
        <f t="shared" si="5"/>
        <v>0.2760283918574622</v>
      </c>
      <c r="AA10">
        <f t="shared" si="6"/>
        <v>6.6488337249212479E-2</v>
      </c>
      <c r="AB10">
        <f t="shared" si="7"/>
        <v>7.9437028246116495E-2</v>
      </c>
      <c r="AC10">
        <f t="shared" si="8"/>
        <v>0.1270093938987783</v>
      </c>
      <c r="AD10">
        <f t="shared" si="9"/>
        <v>4.8652269447028836E-2</v>
      </c>
    </row>
    <row r="11" spans="3:30" x14ac:dyDescent="0.25">
      <c r="D11">
        <v>2.5469055798091188E-2</v>
      </c>
      <c r="E11">
        <v>7.0372560441562773E-2</v>
      </c>
      <c r="F11">
        <v>5.1142162936790615E-2</v>
      </c>
      <c r="G11">
        <v>1.3226921763170786E-2</v>
      </c>
      <c r="H11">
        <v>3.7875003287782594E-2</v>
      </c>
      <c r="I11">
        <v>5.3350834760236471E-2</v>
      </c>
      <c r="J11">
        <v>2.2050415219522248E-2</v>
      </c>
      <c r="K11">
        <v>4.8744954845307553E-2</v>
      </c>
      <c r="L11">
        <v>2.3874234716662675E-2</v>
      </c>
      <c r="M11">
        <v>2.1482479823673819E-2</v>
      </c>
      <c r="U11">
        <f t="shared" si="0"/>
        <v>3.2314329785631112E-2</v>
      </c>
      <c r="V11">
        <f t="shared" si="1"/>
        <v>9.5090606782472949E-3</v>
      </c>
      <c r="W11">
        <f t="shared" si="2"/>
        <v>7.9325611112262828E-2</v>
      </c>
      <c r="X11">
        <f t="shared" si="3"/>
        <v>3.4738079030733095E-2</v>
      </c>
      <c r="Y11">
        <f t="shared" si="4"/>
        <v>1.2667617147835319E-2</v>
      </c>
      <c r="Z11">
        <f t="shared" si="5"/>
        <v>0.27664085214055412</v>
      </c>
      <c r="AA11">
        <f t="shared" si="6"/>
        <v>6.7019956091552424E-2</v>
      </c>
      <c r="AB11">
        <f t="shared" si="7"/>
        <v>8.1739123700237462E-2</v>
      </c>
      <c r="AC11">
        <f t="shared" si="8"/>
        <v>0.12418624062483233</v>
      </c>
      <c r="AD11">
        <f t="shared" si="9"/>
        <v>4.9181943441725315E-2</v>
      </c>
    </row>
    <row r="12" spans="3:30" x14ac:dyDescent="0.25">
      <c r="D12">
        <v>0.11090798260819386</v>
      </c>
      <c r="E12">
        <v>5.1142162936790615E-2</v>
      </c>
      <c r="F12">
        <v>2.1268713066058509</v>
      </c>
      <c r="G12">
        <v>4.5225190505973741E-2</v>
      </c>
      <c r="H12">
        <v>4.8775313030455743E-2</v>
      </c>
      <c r="I12">
        <v>9.918670473060115E-2</v>
      </c>
      <c r="J12">
        <v>3.1420964643813658E-2</v>
      </c>
      <c r="K12">
        <v>6.6241604670922424E-2</v>
      </c>
      <c r="L12">
        <v>0.16663890391772906</v>
      </c>
      <c r="M12">
        <v>5.3651852836981428E-2</v>
      </c>
      <c r="U12">
        <f t="shared" si="0"/>
        <v>3.3069324102322717E-2</v>
      </c>
      <c r="V12">
        <f t="shared" si="1"/>
        <v>9.5684457930362149E-3</v>
      </c>
      <c r="W12">
        <f t="shared" si="2"/>
        <v>8.1724610472720935E-2</v>
      </c>
      <c r="X12">
        <f t="shared" si="3"/>
        <v>3.6162450236274651E-2</v>
      </c>
      <c r="Y12">
        <f t="shared" si="4"/>
        <v>1.2802035662302442E-2</v>
      </c>
      <c r="Z12">
        <f t="shared" si="5"/>
        <v>0.2769548098952177</v>
      </c>
      <c r="AA12">
        <f t="shared" si="6"/>
        <v>6.758945217257506E-2</v>
      </c>
      <c r="AB12">
        <f t="shared" si="7"/>
        <v>8.3746520086920961E-2</v>
      </c>
      <c r="AC12">
        <f t="shared" si="8"/>
        <v>0.12138148832630756</v>
      </c>
      <c r="AD12">
        <f t="shared" si="9"/>
        <v>4.9782213673585332E-2</v>
      </c>
    </row>
    <row r="13" spans="3:30" x14ac:dyDescent="0.25">
      <c r="D13">
        <v>5.7200002791316477E-2</v>
      </c>
      <c r="E13">
        <v>1.3226921763170786E-2</v>
      </c>
      <c r="F13">
        <v>4.5225190505973741E-2</v>
      </c>
      <c r="G13">
        <v>0.34483271568435847</v>
      </c>
      <c r="H13">
        <v>1.4845269387173354E-2</v>
      </c>
      <c r="I13">
        <v>-2.1274581414461577E-2</v>
      </c>
      <c r="J13">
        <v>7.4981166131530084E-3</v>
      </c>
      <c r="K13">
        <v>1.7825935941020915E-2</v>
      </c>
      <c r="L13">
        <v>4.1229498550757998E-2</v>
      </c>
      <c r="M13">
        <v>1.1577887443652976E-2</v>
      </c>
      <c r="U13">
        <f t="shared" si="0"/>
        <v>3.3968868604490325E-2</v>
      </c>
      <c r="V13">
        <f t="shared" si="1"/>
        <v>9.6289696113052107E-3</v>
      </c>
      <c r="W13">
        <f t="shared" si="2"/>
        <v>8.4247850552502127E-2</v>
      </c>
      <c r="X13">
        <f t="shared" si="3"/>
        <v>3.7397098510116765E-2</v>
      </c>
      <c r="Y13">
        <f t="shared" si="4"/>
        <v>1.2912235839498819E-2</v>
      </c>
      <c r="Z13">
        <f t="shared" si="5"/>
        <v>0.27737270748529191</v>
      </c>
      <c r="AA13">
        <f t="shared" si="6"/>
        <v>6.8083542236412734E-2</v>
      </c>
      <c r="AB13">
        <f t="shared" si="7"/>
        <v>8.6094515410233247E-2</v>
      </c>
      <c r="AC13">
        <f t="shared" si="8"/>
        <v>0.11860675358335354</v>
      </c>
      <c r="AD13">
        <f t="shared" si="9"/>
        <v>5.0286153923452571E-2</v>
      </c>
    </row>
    <row r="14" spans="3:30" x14ac:dyDescent="0.25">
      <c r="D14">
        <v>3.3176215931352601E-2</v>
      </c>
      <c r="E14">
        <v>3.7875003287782594E-2</v>
      </c>
      <c r="F14">
        <v>4.8775313030455743E-2</v>
      </c>
      <c r="G14">
        <v>1.4845269387173354E-2</v>
      </c>
      <c r="H14">
        <v>0.13668501650688497</v>
      </c>
      <c r="I14">
        <v>9.6703020304416742E-2</v>
      </c>
      <c r="J14">
        <v>4.16556944266279E-2</v>
      </c>
      <c r="K14">
        <v>2.8058309059683512E-2</v>
      </c>
      <c r="L14">
        <v>3.2781514959983583E-2</v>
      </c>
      <c r="M14">
        <v>3.5788071819516265E-2</v>
      </c>
      <c r="U14">
        <f t="shared" si="0"/>
        <v>3.4748387153724872E-2</v>
      </c>
      <c r="V14">
        <f t="shared" si="1"/>
        <v>9.6826133926960437E-3</v>
      </c>
      <c r="W14">
        <f t="shared" si="2"/>
        <v>8.6727910808766642E-2</v>
      </c>
      <c r="X14">
        <f t="shared" si="3"/>
        <v>3.8880770867446769E-2</v>
      </c>
      <c r="Y14">
        <f t="shared" si="4"/>
        <v>1.3040102793205758E-2</v>
      </c>
      <c r="Z14">
        <f t="shared" si="5"/>
        <v>0.27749365324631536</v>
      </c>
      <c r="AA14">
        <f t="shared" si="6"/>
        <v>6.8613786497608048E-2</v>
      </c>
      <c r="AB14">
        <f t="shared" si="7"/>
        <v>8.8167476397270225E-2</v>
      </c>
      <c r="AC14">
        <f t="shared" si="8"/>
        <v>0.115847017289607</v>
      </c>
      <c r="AD14">
        <f t="shared" si="9"/>
        <v>5.0866749769061158E-2</v>
      </c>
    </row>
    <row r="15" spans="3:30" x14ac:dyDescent="0.25">
      <c r="D15">
        <v>1.8814076587253859E-2</v>
      </c>
      <c r="E15">
        <v>5.3350834760236471E-2</v>
      </c>
      <c r="F15">
        <v>9.918670473060115E-2</v>
      </c>
      <c r="G15">
        <v>-2.1274581414461577E-2</v>
      </c>
      <c r="H15">
        <v>9.6703020304416742E-2</v>
      </c>
      <c r="I15">
        <v>0.32391281388024729</v>
      </c>
      <c r="J15">
        <v>5.5877322703363715E-2</v>
      </c>
      <c r="K15">
        <v>8.5453384961889645E-2</v>
      </c>
      <c r="L15">
        <v>3.5226920179082702E-2</v>
      </c>
      <c r="M15">
        <v>4.1858662104313091E-2</v>
      </c>
      <c r="U15">
        <f t="shared" si="0"/>
        <v>3.5660497886594471E-2</v>
      </c>
      <c r="V15">
        <f t="shared" si="1"/>
        <v>9.7382049500053334E-3</v>
      </c>
      <c r="W15">
        <f t="shared" si="2"/>
        <v>8.9345957356686406E-2</v>
      </c>
      <c r="X15">
        <f t="shared" si="3"/>
        <v>4.019386572734085E-2</v>
      </c>
      <c r="Y15">
        <f t="shared" si="4"/>
        <v>1.3143826545180261E-2</v>
      </c>
      <c r="Z15">
        <f t="shared" si="5"/>
        <v>0.27771615247125964</v>
      </c>
      <c r="AA15">
        <f t="shared" si="6"/>
        <v>6.907244472752759E-2</v>
      </c>
      <c r="AB15">
        <f t="shared" si="7"/>
        <v>9.0559221152355582E-2</v>
      </c>
      <c r="AC15">
        <f t="shared" si="8"/>
        <v>0.11311785376343624</v>
      </c>
      <c r="AD15">
        <f t="shared" si="9"/>
        <v>5.1346129894792918E-2</v>
      </c>
    </row>
    <row r="16" spans="3:30" x14ac:dyDescent="0.25">
      <c r="D16">
        <v>1.6883673375127289E-2</v>
      </c>
      <c r="E16">
        <v>2.2050415219522248E-2</v>
      </c>
      <c r="F16">
        <v>3.1420964643813658E-2</v>
      </c>
      <c r="G16">
        <v>7.4981166131530084E-3</v>
      </c>
      <c r="H16">
        <v>4.16556944266279E-2</v>
      </c>
      <c r="I16">
        <v>5.5877322703363715E-2</v>
      </c>
      <c r="J16">
        <v>4.4121215018379657E-2</v>
      </c>
      <c r="K16">
        <v>1.9042647322631265E-2</v>
      </c>
      <c r="L16">
        <v>7.7003952984826055E-3</v>
      </c>
      <c r="M16">
        <v>1.2333355769413981E-2</v>
      </c>
      <c r="U16">
        <f t="shared" si="0"/>
        <v>3.6521611997863059E-2</v>
      </c>
      <c r="V16">
        <f t="shared" si="1"/>
        <v>9.7857919210776884E-3</v>
      </c>
      <c r="W16">
        <f t="shared" si="2"/>
        <v>9.2004462668060852E-2</v>
      </c>
      <c r="X16">
        <f t="shared" si="3"/>
        <v>4.166468778235078E-2</v>
      </c>
      <c r="Y16">
        <f t="shared" si="4"/>
        <v>1.3252219151713719E-2</v>
      </c>
      <c r="Z16">
        <f t="shared" si="5"/>
        <v>0.27776695353624975</v>
      </c>
      <c r="AA16">
        <f t="shared" si="6"/>
        <v>6.9522129516317366E-2</v>
      </c>
      <c r="AB16">
        <f t="shared" si="7"/>
        <v>9.2844433681057187E-2</v>
      </c>
      <c r="AC16">
        <f t="shared" si="8"/>
        <v>0.11041860995867751</v>
      </c>
      <c r="AD16">
        <f t="shared" si="9"/>
        <v>5.1850728773242587E-2</v>
      </c>
    </row>
    <row r="17" spans="2:30" x14ac:dyDescent="0.25">
      <c r="D17">
        <v>3.8813586865421787E-2</v>
      </c>
      <c r="E17">
        <v>4.8744954845307553E-2</v>
      </c>
      <c r="F17">
        <v>6.6241604670922424E-2</v>
      </c>
      <c r="G17">
        <v>1.7825935941020915E-2</v>
      </c>
      <c r="H17">
        <v>2.8058309059683512E-2</v>
      </c>
      <c r="I17">
        <v>8.5453384961889645E-2</v>
      </c>
      <c r="J17">
        <v>1.9042647322631265E-2</v>
      </c>
      <c r="K17">
        <v>0.28794996958082719</v>
      </c>
      <c r="L17">
        <v>7.2788485012812404E-2</v>
      </c>
      <c r="M17">
        <v>4.2613780463657207E-2</v>
      </c>
      <c r="U17">
        <f t="shared" si="0"/>
        <v>3.7388022639477998E-2</v>
      </c>
      <c r="V17">
        <f t="shared" si="1"/>
        <v>9.8320656497786086E-3</v>
      </c>
      <c r="W17">
        <f t="shared" si="2"/>
        <v>9.467093897959436E-2</v>
      </c>
      <c r="X17">
        <f t="shared" si="3"/>
        <v>4.3167038904776724E-2</v>
      </c>
      <c r="Y17">
        <f t="shared" si="4"/>
        <v>1.335971985670651E-2</v>
      </c>
      <c r="Z17">
        <f t="shared" si="5"/>
        <v>0.27769796291231164</v>
      </c>
      <c r="AA17">
        <f t="shared" si="6"/>
        <v>6.9965836699277861E-2</v>
      </c>
      <c r="AB17">
        <f t="shared" si="7"/>
        <v>9.5140067894940145E-2</v>
      </c>
      <c r="AC17">
        <f t="shared" si="8"/>
        <v>0.10773532572767865</v>
      </c>
      <c r="AD17">
        <f t="shared" si="9"/>
        <v>5.2352686241022572E-2</v>
      </c>
    </row>
    <row r="18" spans="2:30" x14ac:dyDescent="0.25">
      <c r="D18">
        <v>3.4790642117969922E-2</v>
      </c>
      <c r="E18">
        <v>2.3874234716662675E-2</v>
      </c>
      <c r="F18">
        <v>0.16663890391772906</v>
      </c>
      <c r="G18">
        <v>4.1229498550757998E-2</v>
      </c>
      <c r="H18">
        <v>3.2781514959983583E-2</v>
      </c>
      <c r="I18">
        <v>3.5226920179082702E-2</v>
      </c>
      <c r="J18">
        <v>7.7003952984826055E-3</v>
      </c>
      <c r="K18">
        <v>7.2788485012812404E-2</v>
      </c>
      <c r="L18">
        <v>0.22210477152502056</v>
      </c>
      <c r="M18">
        <v>3.5309833048596702E-2</v>
      </c>
      <c r="U18">
        <f t="shared" si="0"/>
        <v>3.8216954140352838E-2</v>
      </c>
      <c r="V18">
        <f t="shared" si="1"/>
        <v>9.8750092435405876E-3</v>
      </c>
      <c r="W18">
        <f t="shared" si="2"/>
        <v>9.732722115077623E-2</v>
      </c>
      <c r="X18">
        <f t="shared" si="3"/>
        <v>4.4756094956101687E-2</v>
      </c>
      <c r="Y18">
        <f t="shared" si="4"/>
        <v>1.3473697742900829E-2</v>
      </c>
      <c r="Z18">
        <f t="shared" si="5"/>
        <v>0.27743423300696329</v>
      </c>
      <c r="AA18">
        <f t="shared" si="6"/>
        <v>7.0454589960964278E-2</v>
      </c>
      <c r="AB18">
        <f t="shared" si="7"/>
        <v>9.7352075367116361E-2</v>
      </c>
      <c r="AC18">
        <f t="shared" si="8"/>
        <v>0.10506270799578651</v>
      </c>
      <c r="AD18">
        <f t="shared" si="9"/>
        <v>5.2865159436454173E-2</v>
      </c>
    </row>
    <row r="19" spans="2:30" x14ac:dyDescent="0.25">
      <c r="D19">
        <v>2.6640684249837808E-2</v>
      </c>
      <c r="E19">
        <v>2.1482479823673819E-2</v>
      </c>
      <c r="F19">
        <v>5.3651852836981428E-2</v>
      </c>
      <c r="G19">
        <v>1.1577887443652976E-2</v>
      </c>
      <c r="H19">
        <v>3.5788071819516265E-2</v>
      </c>
      <c r="I19">
        <v>4.1858662104313091E-2</v>
      </c>
      <c r="J19">
        <v>1.2333355769413981E-2</v>
      </c>
      <c r="K19">
        <v>4.2613780463657207E-2</v>
      </c>
      <c r="L19">
        <v>3.5309833048596702E-2</v>
      </c>
      <c r="M19">
        <v>5.0182671040097104E-2</v>
      </c>
      <c r="U19">
        <f t="shared" si="0"/>
        <v>3.9113320604127096E-2</v>
      </c>
      <c r="V19">
        <f t="shared" si="1"/>
        <v>9.9194272363434862E-3</v>
      </c>
      <c r="W19">
        <f t="shared" si="2"/>
        <v>0.10003814421673986</v>
      </c>
      <c r="X19">
        <f t="shared" si="3"/>
        <v>4.6255776731230741E-2</v>
      </c>
      <c r="Y19">
        <f t="shared" si="4"/>
        <v>1.3573170307554979E-2</v>
      </c>
      <c r="Z19">
        <f t="shared" si="5"/>
        <v>0.27745584185780348</v>
      </c>
      <c r="AA19">
        <f t="shared" si="6"/>
        <v>7.0843187667125315E-2</v>
      </c>
      <c r="AB19">
        <f t="shared" si="7"/>
        <v>9.9720254031463715E-2</v>
      </c>
      <c r="AC19">
        <f t="shared" si="8"/>
        <v>0.10239546902247652</v>
      </c>
      <c r="AD19">
        <f t="shared" si="9"/>
        <v>5.334764331016556E-2</v>
      </c>
    </row>
    <row r="20" spans="2:30" x14ac:dyDescent="0.25">
      <c r="U20">
        <f t="shared" si="0"/>
        <v>4.0008970260967461E-2</v>
      </c>
      <c r="V20">
        <f t="shared" si="1"/>
        <v>9.9534542229792987E-3</v>
      </c>
      <c r="W20">
        <f t="shared" si="2"/>
        <v>0.10285802942643998</v>
      </c>
      <c r="X20">
        <f t="shared" si="3"/>
        <v>4.7878732169534297E-2</v>
      </c>
      <c r="Y20">
        <f t="shared" si="4"/>
        <v>1.3670013822742324E-2</v>
      </c>
      <c r="Z20">
        <f t="shared" si="5"/>
        <v>0.27712004687993824</v>
      </c>
      <c r="AA20">
        <f t="shared" si="6"/>
        <v>7.1228197388424064E-2</v>
      </c>
      <c r="AB20">
        <f t="shared" si="7"/>
        <v>0.10210549601254915</v>
      </c>
      <c r="AC20">
        <f t="shared" si="8"/>
        <v>9.9788065472612666E-2</v>
      </c>
      <c r="AD20">
        <f t="shared" si="9"/>
        <v>5.3811432172291958E-2</v>
      </c>
    </row>
    <row r="21" spans="2:30" x14ac:dyDescent="0.25">
      <c r="C21" t="s">
        <v>46</v>
      </c>
      <c r="D21" s="3">
        <f>D4*D5</f>
        <v>0</v>
      </c>
      <c r="E21" s="3">
        <f t="shared" ref="E21:M21" si="10">E4*E5</f>
        <v>6.3279437756575882E-4</v>
      </c>
      <c r="F21" s="3">
        <f t="shared" si="10"/>
        <v>0</v>
      </c>
      <c r="G21" s="3">
        <f t="shared" si="10"/>
        <v>0</v>
      </c>
      <c r="H21" s="3">
        <f t="shared" si="10"/>
        <v>7.7739613639377508E-3</v>
      </c>
      <c r="I21" s="3">
        <f t="shared" si="10"/>
        <v>4.3927956233166462E-3</v>
      </c>
      <c r="J21" s="3">
        <f t="shared" si="10"/>
        <v>8.087995702165467E-3</v>
      </c>
      <c r="K21" s="3">
        <f t="shared" si="10"/>
        <v>0</v>
      </c>
      <c r="L21" s="3">
        <f t="shared" si="10"/>
        <v>-7.7909372109319058E-2</v>
      </c>
      <c r="M21" s="3">
        <f t="shared" si="10"/>
        <v>7.0215468654124492E-3</v>
      </c>
      <c r="U21">
        <f t="shared" si="0"/>
        <v>4.0914020644706804E-2</v>
      </c>
      <c r="V21">
        <f t="shared" si="1"/>
        <v>9.9907359216868316E-3</v>
      </c>
      <c r="W21">
        <f t="shared" si="2"/>
        <v>0.10576798908426702</v>
      </c>
      <c r="X21">
        <f t="shared" si="3"/>
        <v>4.960594673407738E-2</v>
      </c>
      <c r="Y21">
        <f t="shared" si="4"/>
        <v>1.3760113599748861E-2</v>
      </c>
      <c r="Z21">
        <f t="shared" si="5"/>
        <v>0.27637032000565959</v>
      </c>
      <c r="AA21">
        <f t="shared" si="6"/>
        <v>7.156085061459462E-2</v>
      </c>
      <c r="AB21">
        <f t="shared" si="7"/>
        <v>0.10452509024487373</v>
      </c>
      <c r="AC21">
        <f t="shared" si="8"/>
        <v>9.7236348519902843E-2</v>
      </c>
      <c r="AD21">
        <f t="shared" si="9"/>
        <v>5.4250503715683143E-2</v>
      </c>
    </row>
    <row r="22" spans="2:30" x14ac:dyDescent="0.25">
      <c r="C22" t="s">
        <v>47</v>
      </c>
      <c r="D22" s="9">
        <f>D4*SUMPRODUCT($D$4:$M$4,$D$10:$M$10)</f>
        <v>0</v>
      </c>
      <c r="E22" s="9">
        <f>E4*SUMPRODUCT($D$4:$M$4,$D$11:$M$11)</f>
        <v>3.3899543880755581E-4</v>
      </c>
      <c r="F22" s="9">
        <f>F4*SUMPRODUCT($D$4:$M$4,$D$12:$M$12)</f>
        <v>0</v>
      </c>
      <c r="G22" s="9">
        <f>G4*SUMPRODUCT($D$4:$M$4,$D$13:$M$13)</f>
        <v>0</v>
      </c>
      <c r="H22" s="9">
        <f>H4*SUMPRODUCT($D$4:$M$4,$D$14:$M$14)</f>
        <v>5.3775779448775813E-3</v>
      </c>
      <c r="I22" s="9">
        <f>I4*SUMPRODUCT($D$4:$M$4,$D$15:$M$15)</f>
        <v>2.0121761034622029E-2</v>
      </c>
      <c r="J22" s="9">
        <f>J4*SUMPRODUCT($D$4:$M$4,$D$16:$M$16)</f>
        <v>2.9306828329727715E-3</v>
      </c>
      <c r="K22" s="9">
        <f>K4*SUMPRODUCT($D$4:$M$4,$D$17:$M$17)</f>
        <v>0</v>
      </c>
      <c r="L22" s="9">
        <f>L4*SUMPRODUCT($D$4:$M$4,$D$18:$M$18)</f>
        <v>6.3492087830404748E-2</v>
      </c>
      <c r="M22" s="9">
        <f>M4*SUMPRODUCT($D$4:$M$4,$D$19:$M$19)</f>
        <v>2.6333049808598421E-3</v>
      </c>
      <c r="U22">
        <f t="shared" si="0"/>
        <v>4.1829922784014949E-2</v>
      </c>
      <c r="V22">
        <f t="shared" si="1"/>
        <v>1.0020872299375891E-2</v>
      </c>
      <c r="W22">
        <f t="shared" si="2"/>
        <v>0.10867964490121659</v>
      </c>
      <c r="X22">
        <f t="shared" si="3"/>
        <v>5.1314130857098642E-2</v>
      </c>
      <c r="Y22">
        <f t="shared" si="4"/>
        <v>1.3848307022828596E-2</v>
      </c>
      <c r="Z22">
        <f t="shared" si="5"/>
        <v>0.27582702504084361</v>
      </c>
      <c r="AA22">
        <f t="shared" si="6"/>
        <v>7.1894863776790982E-2</v>
      </c>
      <c r="AB22">
        <f t="shared" si="7"/>
        <v>0.10696849986041466</v>
      </c>
      <c r="AC22">
        <f t="shared" si="8"/>
        <v>9.467943963239718E-2</v>
      </c>
      <c r="AD22">
        <f t="shared" si="9"/>
        <v>5.4686707250605864E-2</v>
      </c>
    </row>
    <row r="23" spans="2:30" x14ac:dyDescent="0.25">
      <c r="C23" t="s">
        <v>180</v>
      </c>
      <c r="D23" s="16" t="e">
        <f>D4*LN(D4)</f>
        <v>#NUM!</v>
      </c>
      <c r="E23" s="16">
        <f t="shared" ref="E23:M23" si="11">E4*LN(E4)</f>
        <v>-4.9177906197410581E-2</v>
      </c>
      <c r="F23" s="16" t="e">
        <f t="shared" si="11"/>
        <v>#NUM!</v>
      </c>
      <c r="G23" s="16" t="e">
        <f t="shared" si="11"/>
        <v>#NUM!</v>
      </c>
      <c r="H23" s="16">
        <f t="shared" si="11"/>
        <v>-0.22354062273578199</v>
      </c>
      <c r="I23" s="16">
        <f t="shared" si="11"/>
        <v>-0.32089430128914759</v>
      </c>
      <c r="J23" s="16">
        <f t="shared" si="11"/>
        <v>-0.25012391581059046</v>
      </c>
      <c r="K23" s="16" t="e">
        <f t="shared" si="11"/>
        <v>#NUM!</v>
      </c>
      <c r="L23" s="16">
        <f t="shared" si="11"/>
        <v>-0.34524995913292889</v>
      </c>
      <c r="M23" s="16">
        <f t="shared" si="11"/>
        <v>-0.19480279683747431</v>
      </c>
      <c r="U23">
        <f t="shared" si="0"/>
        <v>4.2760379272536092E-2</v>
      </c>
      <c r="V23">
        <f t="shared" si="1"/>
        <v>1.0048530721290597E-2</v>
      </c>
      <c r="W23">
        <f t="shared" si="2"/>
        <v>0.11162895269416509</v>
      </c>
      <c r="X23">
        <f t="shared" si="3"/>
        <v>5.302895351456139E-2</v>
      </c>
      <c r="Y23">
        <f t="shared" si="4"/>
        <v>1.3925585152185314E-2</v>
      </c>
      <c r="Z23">
        <f t="shared" si="5"/>
        <v>0.27535932335510738</v>
      </c>
      <c r="AA23">
        <f t="shared" si="6"/>
        <v>7.2220091802917163E-2</v>
      </c>
      <c r="AB23">
        <f t="shared" si="7"/>
        <v>0.10945015186469693</v>
      </c>
      <c r="AC23">
        <f t="shared" si="8"/>
        <v>9.213305526785015E-2</v>
      </c>
      <c r="AD23">
        <f t="shared" si="9"/>
        <v>5.5115073906949572E-2</v>
      </c>
    </row>
    <row r="24" spans="2:30" x14ac:dyDescent="0.25">
      <c r="C24" t="s">
        <v>178</v>
      </c>
      <c r="D24" s="12">
        <f>-SUMIF(D23:M23,"&lt;0")</f>
        <v>1.3837895020033339</v>
      </c>
      <c r="U24">
        <f t="shared" si="0"/>
        <v>4.3685765295183164E-2</v>
      </c>
      <c r="V24">
        <f t="shared" si="1"/>
        <v>1.0070697221597478E-2</v>
      </c>
      <c r="W24">
        <f t="shared" si="2"/>
        <v>0.11466717897876222</v>
      </c>
      <c r="X24">
        <f t="shared" si="3"/>
        <v>5.4870640198378305E-2</v>
      </c>
      <c r="Y24">
        <f t="shared" si="4"/>
        <v>1.4014093043962001E-2</v>
      </c>
      <c r="Z24">
        <f t="shared" si="5"/>
        <v>0.27445145898395429</v>
      </c>
      <c r="AA24">
        <f t="shared" si="6"/>
        <v>7.249823674846001E-2</v>
      </c>
      <c r="AB24">
        <f t="shared" si="7"/>
        <v>0.11193524519391918</v>
      </c>
      <c r="AC24">
        <f t="shared" si="8"/>
        <v>8.9645104719599092E-2</v>
      </c>
      <c r="AD24">
        <f t="shared" si="9"/>
        <v>5.5509329308496232E-2</v>
      </c>
    </row>
    <row r="25" spans="2:30" x14ac:dyDescent="0.25">
      <c r="C25" t="s">
        <v>2</v>
      </c>
      <c r="D25" s="3">
        <f>SUM(D21:M21)</f>
        <v>-5.0000278176920987E-2</v>
      </c>
      <c r="E25" t="s">
        <v>179</v>
      </c>
      <c r="F25" s="3">
        <v>-0.05</v>
      </c>
      <c r="U25">
        <f t="shared" si="0"/>
        <v>4.468563816844192E-2</v>
      </c>
      <c r="V25">
        <f t="shared" si="1"/>
        <v>1.0083812935132804E-2</v>
      </c>
      <c r="W25">
        <f t="shared" si="2"/>
        <v>0.11775956719857694</v>
      </c>
      <c r="X25">
        <f t="shared" si="3"/>
        <v>5.6600828589691329E-2</v>
      </c>
      <c r="Y25">
        <f t="shared" si="4"/>
        <v>1.4085851548537365E-2</v>
      </c>
      <c r="Z25">
        <f t="shared" si="5"/>
        <v>0.27375457947709914</v>
      </c>
      <c r="AA25">
        <f t="shared" si="6"/>
        <v>7.2728250373612413E-2</v>
      </c>
      <c r="AB25">
        <f t="shared" si="7"/>
        <v>0.11459130056363009</v>
      </c>
      <c r="AC25">
        <f t="shared" si="8"/>
        <v>8.7167205722086957E-2</v>
      </c>
      <c r="AD25">
        <f t="shared" si="9"/>
        <v>5.5918165783241283E-2</v>
      </c>
    </row>
    <row r="26" spans="2:30" x14ac:dyDescent="0.25">
      <c r="C26" t="s">
        <v>49</v>
      </c>
      <c r="D26" s="14">
        <f>SUM(D22:M22)</f>
        <v>9.4894410062544524E-2</v>
      </c>
      <c r="U26">
        <f t="shared" si="0"/>
        <v>4.5639632482077475E-2</v>
      </c>
      <c r="V26">
        <f t="shared" si="1"/>
        <v>1.0100140084653125E-2</v>
      </c>
      <c r="W26">
        <f t="shared" si="2"/>
        <v>0.12091160137230374</v>
      </c>
      <c r="X26">
        <f t="shared" si="3"/>
        <v>5.849471832012576E-2</v>
      </c>
      <c r="Y26">
        <f t="shared" si="4"/>
        <v>1.4154743594852271E-2</v>
      </c>
      <c r="Z26">
        <f t="shared" si="5"/>
        <v>0.27285249012071944</v>
      </c>
      <c r="AA26">
        <f t="shared" si="6"/>
        <v>7.2960349537649821E-2</v>
      </c>
      <c r="AB26">
        <f t="shared" si="7"/>
        <v>0.1171592568800901</v>
      </c>
      <c r="AC26">
        <f t="shared" si="8"/>
        <v>8.4720836212277897E-2</v>
      </c>
      <c r="AD26">
        <f t="shared" si="9"/>
        <v>5.6290812780850762E-2</v>
      </c>
    </row>
    <row r="27" spans="2:30" x14ac:dyDescent="0.25">
      <c r="C27" t="s">
        <v>50</v>
      </c>
      <c r="D27">
        <f>SQRT(D26)</f>
        <v>0.30804936302895436</v>
      </c>
      <c r="U27">
        <f t="shared" si="0"/>
        <v>4.6594834431886237E-2</v>
      </c>
      <c r="V27">
        <f t="shared" si="1"/>
        <v>1.0113915597669958E-2</v>
      </c>
      <c r="W27">
        <f t="shared" si="2"/>
        <v>0.12409759162557825</v>
      </c>
      <c r="X27">
        <f t="shared" si="3"/>
        <v>6.0452615879860991E-2</v>
      </c>
      <c r="Y27">
        <f t="shared" si="4"/>
        <v>1.4221620027015719E-2</v>
      </c>
      <c r="Z27">
        <f t="shared" si="5"/>
        <v>0.27181942576583235</v>
      </c>
      <c r="AA27">
        <f t="shared" si="6"/>
        <v>7.3178090884618102E-2</v>
      </c>
      <c r="AB27">
        <f t="shared" si="7"/>
        <v>0.11973342725668087</v>
      </c>
      <c r="AC27">
        <f t="shared" si="8"/>
        <v>8.2300084877584112E-2</v>
      </c>
      <c r="AD27">
        <f t="shared" si="9"/>
        <v>5.6649168164835569E-2</v>
      </c>
    </row>
    <row r="28" spans="2:30" x14ac:dyDescent="0.25">
      <c r="U28">
        <f t="shared" si="0"/>
        <v>4.7558088823339298E-2</v>
      </c>
      <c r="V28">
        <f t="shared" si="1"/>
        <v>1.0124317041248243E-2</v>
      </c>
      <c r="W28">
        <f t="shared" si="2"/>
        <v>0.12733417512807516</v>
      </c>
      <c r="X28">
        <f t="shared" si="3"/>
        <v>6.2464500841976862E-2</v>
      </c>
      <c r="Y28">
        <f t="shared" si="4"/>
        <v>1.4284340212997616E-2</v>
      </c>
      <c r="Z28">
        <f t="shared" si="5"/>
        <v>0.27068409084682676</v>
      </c>
      <c r="AA28">
        <f t="shared" si="6"/>
        <v>7.337271326679734E-2</v>
      </c>
      <c r="AB28">
        <f t="shared" si="7"/>
        <v>0.12233310262053365</v>
      </c>
      <c r="AC28">
        <f t="shared" si="8"/>
        <v>7.9907329221292928E-2</v>
      </c>
      <c r="AD28">
        <f t="shared" si="9"/>
        <v>5.6991211622733344E-2</v>
      </c>
    </row>
    <row r="29" spans="2:30" x14ac:dyDescent="0.25">
      <c r="U29">
        <f t="shared" si="0"/>
        <v>4.8529636693299898E-2</v>
      </c>
      <c r="V29">
        <f t="shared" si="1"/>
        <v>1.013113457792365E-2</v>
      </c>
      <c r="W29">
        <f t="shared" si="2"/>
        <v>0.13062631791500681</v>
      </c>
      <c r="X29">
        <f t="shared" si="3"/>
        <v>6.4531201237626831E-2</v>
      </c>
      <c r="Y29">
        <f t="shared" si="4"/>
        <v>1.4342569435113821E-2</v>
      </c>
      <c r="Z29">
        <f t="shared" si="5"/>
        <v>0.26944908059883355</v>
      </c>
      <c r="AA29">
        <f t="shared" si="6"/>
        <v>7.3542556055977232E-2</v>
      </c>
      <c r="AB29">
        <f t="shared" si="7"/>
        <v>0.12495984052873772</v>
      </c>
      <c r="AC29">
        <f t="shared" si="8"/>
        <v>7.7543424598381205E-2</v>
      </c>
      <c r="AD29">
        <f t="shared" si="9"/>
        <v>5.731644620304855E-2</v>
      </c>
    </row>
    <row r="30" spans="2:30" x14ac:dyDescent="0.25">
      <c r="U30">
        <f t="shared" si="0"/>
        <v>4.9488700050788856E-2</v>
      </c>
      <c r="V30">
        <f t="shared" si="1"/>
        <v>1.0139879820000466E-2</v>
      </c>
      <c r="W30">
        <f t="shared" si="2"/>
        <v>0.13390836432040881</v>
      </c>
      <c r="X30">
        <f t="shared" si="3"/>
        <v>6.6698485188090559E-2</v>
      </c>
      <c r="Y30">
        <f t="shared" si="4"/>
        <v>1.4401196083760925E-2</v>
      </c>
      <c r="Z30">
        <f t="shared" si="5"/>
        <v>0.26807516457123798</v>
      </c>
      <c r="AA30">
        <f t="shared" si="6"/>
        <v>7.3723007305414631E-2</v>
      </c>
      <c r="AB30">
        <f t="shared" si="7"/>
        <v>0.12750936371205854</v>
      </c>
      <c r="AC30">
        <f t="shared" si="8"/>
        <v>7.5195838619473529E-2</v>
      </c>
      <c r="AD30">
        <f t="shared" si="9"/>
        <v>5.7618636682697406E-2</v>
      </c>
    </row>
    <row r="31" spans="2:30" x14ac:dyDescent="0.25">
      <c r="B31" t="s">
        <v>181</v>
      </c>
      <c r="C31" t="s">
        <v>50</v>
      </c>
      <c r="D31" t="s">
        <v>2</v>
      </c>
      <c r="E31" t="s">
        <v>34</v>
      </c>
      <c r="F31" t="s">
        <v>35</v>
      </c>
      <c r="G31" t="s">
        <v>36</v>
      </c>
      <c r="H31" t="s">
        <v>37</v>
      </c>
      <c r="I31" t="s">
        <v>38</v>
      </c>
      <c r="J31" t="s">
        <v>39</v>
      </c>
      <c r="K31" t="s">
        <v>40</v>
      </c>
      <c r="L31" t="s">
        <v>41</v>
      </c>
      <c r="M31" t="s">
        <v>42</v>
      </c>
      <c r="N31" t="s">
        <v>43</v>
      </c>
      <c r="U31">
        <f t="shared" si="0"/>
        <v>5.0475764396928788E-2</v>
      </c>
      <c r="V31">
        <f t="shared" si="1"/>
        <v>1.0136969068659291E-2</v>
      </c>
      <c r="W31">
        <f t="shared" si="2"/>
        <v>0.13734808930840581</v>
      </c>
      <c r="X31">
        <f t="shared" si="3"/>
        <v>6.884950916998489E-2</v>
      </c>
      <c r="Y31">
        <f t="shared" si="4"/>
        <v>1.4449132148169865E-2</v>
      </c>
      <c r="Z31">
        <f t="shared" si="5"/>
        <v>0.2666674184385221</v>
      </c>
      <c r="AA31">
        <f t="shared" si="6"/>
        <v>7.3828908444431615E-2</v>
      </c>
      <c r="AB31">
        <f t="shared" si="7"/>
        <v>0.13025578265655119</v>
      </c>
      <c r="AC31">
        <f t="shared" si="8"/>
        <v>7.2893737482040422E-2</v>
      </c>
      <c r="AD31">
        <f t="shared" si="9"/>
        <v>5.7911925734559076E-2</v>
      </c>
    </row>
    <row r="32" spans="2:30" x14ac:dyDescent="0.25">
      <c r="B32" s="18">
        <f>D24</f>
        <v>1.3837895020033339</v>
      </c>
      <c r="C32">
        <f>D27</f>
        <v>0.30804936302895436</v>
      </c>
      <c r="D32" s="3">
        <f>D25</f>
        <v>-5.0000278176920987E-2</v>
      </c>
      <c r="E32" s="9">
        <f>D4</f>
        <v>0</v>
      </c>
      <c r="F32" s="9">
        <f t="shared" ref="F32:N32" si="12">E4</f>
        <v>1.0877525171033083E-2</v>
      </c>
      <c r="G32" s="9">
        <f t="shared" si="12"/>
        <v>0</v>
      </c>
      <c r="H32" s="9">
        <f t="shared" si="12"/>
        <v>0</v>
      </c>
      <c r="I32" s="9">
        <f t="shared" si="12"/>
        <v>9.4942530525751814E-2</v>
      </c>
      <c r="J32" s="9">
        <f t="shared" si="12"/>
        <v>0.19838095051361254</v>
      </c>
      <c r="K32" s="9">
        <f t="shared" si="12"/>
        <v>0.11620876854647591</v>
      </c>
      <c r="L32" s="9">
        <f t="shared" si="12"/>
        <v>0</v>
      </c>
      <c r="M32" s="9">
        <f t="shared" si="12"/>
        <v>0.50425474158798456</v>
      </c>
      <c r="N32" s="9">
        <f t="shared" si="12"/>
        <v>7.5335483655142282E-2</v>
      </c>
      <c r="U32">
        <f t="shared" si="0"/>
        <v>5.147613419953867E-2</v>
      </c>
      <c r="V32">
        <f t="shared" si="1"/>
        <v>1.0133930860126886E-2</v>
      </c>
      <c r="W32">
        <f t="shared" si="2"/>
        <v>0.14079040414427046</v>
      </c>
      <c r="X32">
        <f t="shared" si="3"/>
        <v>7.1104438952912755E-2</v>
      </c>
      <c r="Y32">
        <f t="shared" si="4"/>
        <v>1.4493783305057555E-2</v>
      </c>
      <c r="Z32">
        <f t="shared" si="5"/>
        <v>0.26511941358980051</v>
      </c>
      <c r="AA32">
        <f t="shared" si="6"/>
        <v>7.3928350889600189E-2</v>
      </c>
      <c r="AB32">
        <f t="shared" si="7"/>
        <v>0.13292279031292506</v>
      </c>
      <c r="AC32">
        <f t="shared" si="8"/>
        <v>7.0617399478499626E-2</v>
      </c>
      <c r="AD32">
        <f t="shared" si="9"/>
        <v>5.8183169389709723E-2</v>
      </c>
    </row>
    <row r="33" spans="1:30" x14ac:dyDescent="0.25">
      <c r="U33">
        <f t="shared" si="0"/>
        <v>5.2477998410728699E-2</v>
      </c>
      <c r="V33">
        <f t="shared" si="1"/>
        <v>1.0124238548999824E-2</v>
      </c>
      <c r="W33">
        <f t="shared" si="2"/>
        <v>0.14434229691467626</v>
      </c>
      <c r="X33">
        <f t="shared" si="3"/>
        <v>7.3386090831657508E-2</v>
      </c>
      <c r="Y33">
        <f t="shared" si="4"/>
        <v>1.4532103517812556E-2</v>
      </c>
      <c r="Z33">
        <f t="shared" si="5"/>
        <v>0.26350083405852809</v>
      </c>
      <c r="AA33">
        <f t="shared" si="6"/>
        <v>7.3985026662296408E-2</v>
      </c>
      <c r="AB33">
        <f t="shared" si="7"/>
        <v>0.1357030324144996</v>
      </c>
      <c r="AC33">
        <f t="shared" si="8"/>
        <v>6.8375956869493534E-2</v>
      </c>
      <c r="AD33">
        <f t="shared" si="9"/>
        <v>5.8438499313027512E-2</v>
      </c>
    </row>
    <row r="34" spans="1:30" x14ac:dyDescent="0.25">
      <c r="U34">
        <f t="shared" si="0"/>
        <v>5.3498497355982534E-2</v>
      </c>
      <c r="V34">
        <f t="shared" si="1"/>
        <v>1.0111858787883397E-2</v>
      </c>
      <c r="W34">
        <f t="shared" si="2"/>
        <v>0.14793596361576669</v>
      </c>
      <c r="X34">
        <f t="shared" si="3"/>
        <v>7.5747632094524758E-2</v>
      </c>
      <c r="Y34">
        <f t="shared" si="4"/>
        <v>1.4565655791534016E-2</v>
      </c>
      <c r="Z34">
        <f t="shared" si="5"/>
        <v>0.26177387262095103</v>
      </c>
      <c r="AA34">
        <f t="shared" si="6"/>
        <v>7.4020358375860462E-2</v>
      </c>
      <c r="AB34">
        <f t="shared" si="7"/>
        <v>0.13845102102583329</v>
      </c>
      <c r="AC34">
        <f t="shared" si="8"/>
        <v>6.6164400065383044E-2</v>
      </c>
      <c r="AD34">
        <f t="shared" si="9"/>
        <v>5.8672250477376585E-2</v>
      </c>
    </row>
    <row r="35" spans="1:30" x14ac:dyDescent="0.25">
      <c r="U35">
        <f t="shared" si="0"/>
        <v>5.4518130904792572E-2</v>
      </c>
      <c r="V35">
        <f t="shared" si="1"/>
        <v>1.0095348559455715E-2</v>
      </c>
      <c r="W35">
        <f t="shared" si="2"/>
        <v>0.15158806896311997</v>
      </c>
      <c r="X35">
        <f t="shared" si="3"/>
        <v>7.8175543537518086E-2</v>
      </c>
      <c r="Y35">
        <f t="shared" si="4"/>
        <v>1.4593541737017081E-2</v>
      </c>
      <c r="Z35">
        <f t="shared" si="5"/>
        <v>0.25995214270161471</v>
      </c>
      <c r="AA35">
        <f t="shared" si="6"/>
        <v>7.4025809126534364E-2</v>
      </c>
      <c r="AB35">
        <f t="shared" si="7"/>
        <v>0.1412596632329001</v>
      </c>
      <c r="AC35">
        <f t="shared" si="8"/>
        <v>6.3985672836911214E-2</v>
      </c>
      <c r="AD35">
        <f t="shared" si="9"/>
        <v>5.8884452897040002E-2</v>
      </c>
    </row>
    <row r="36" spans="1:30" x14ac:dyDescent="0.25">
      <c r="U36">
        <f t="shared" si="0"/>
        <v>5.5544098140646821E-2</v>
      </c>
      <c r="V36">
        <f t="shared" si="1"/>
        <v>1.0075513334099848E-2</v>
      </c>
      <c r="W36">
        <f t="shared" si="2"/>
        <v>0.15529260450818125</v>
      </c>
      <c r="X36">
        <f t="shared" si="3"/>
        <v>8.0671512054144009E-2</v>
      </c>
      <c r="Y36">
        <f t="shared" si="4"/>
        <v>1.4617214461260873E-2</v>
      </c>
      <c r="Z36">
        <f t="shared" si="5"/>
        <v>0.25801920713043913</v>
      </c>
      <c r="AA36">
        <f t="shared" si="6"/>
        <v>7.4008357863364224E-2</v>
      </c>
      <c r="AB36">
        <f t="shared" si="7"/>
        <v>0.14407268265190162</v>
      </c>
      <c r="AC36">
        <f t="shared" si="8"/>
        <v>6.1836494451200132E-2</v>
      </c>
      <c r="AD36">
        <f t="shared" si="9"/>
        <v>5.908083523122365E-2</v>
      </c>
    </row>
    <row r="37" spans="1:30" x14ac:dyDescent="0.25">
      <c r="U37">
        <f t="shared" si="0"/>
        <v>5.6569465573619235E-2</v>
      </c>
      <c r="V37">
        <f t="shared" si="1"/>
        <v>1.0051998186509092E-2</v>
      </c>
      <c r="W37">
        <f t="shared" si="2"/>
        <v>0.15899498433867604</v>
      </c>
      <c r="X37">
        <f t="shared" si="3"/>
        <v>8.3281790007697767E-2</v>
      </c>
      <c r="Y37">
        <f t="shared" si="4"/>
        <v>1.4637681049233032E-2</v>
      </c>
      <c r="Z37">
        <f t="shared" si="5"/>
        <v>0.25591163203683276</v>
      </c>
      <c r="AA37">
        <f t="shared" si="6"/>
        <v>7.3969481042592017E-2</v>
      </c>
      <c r="AB37">
        <f t="shared" si="7"/>
        <v>0.14688251074318184</v>
      </c>
      <c r="AC37">
        <f t="shared" si="8"/>
        <v>5.9722258465045891E-2</v>
      </c>
      <c r="AD37">
        <f t="shared" si="9"/>
        <v>5.9267500724996647E-2</v>
      </c>
    </row>
    <row r="38" spans="1:30" ht="15.75" x14ac:dyDescent="0.25">
      <c r="B38" t="s">
        <v>181</v>
      </c>
      <c r="C38" t="s">
        <v>50</v>
      </c>
      <c r="E38" s="24" t="s">
        <v>0</v>
      </c>
      <c r="F38" s="24" t="s">
        <v>3</v>
      </c>
      <c r="G38" s="24" t="s">
        <v>4</v>
      </c>
      <c r="H38" s="24" t="s">
        <v>5</v>
      </c>
      <c r="I38" s="24" t="s">
        <v>6</v>
      </c>
      <c r="J38" s="24" t="s">
        <v>7</v>
      </c>
      <c r="K38" s="24" t="s">
        <v>8</v>
      </c>
      <c r="L38" s="24" t="s">
        <v>9</v>
      </c>
      <c r="M38" s="24" t="s">
        <v>10</v>
      </c>
      <c r="N38" s="24" t="s">
        <v>11</v>
      </c>
      <c r="P38" s="24" t="s">
        <v>940</v>
      </c>
      <c r="Q38" s="24" t="s">
        <v>941</v>
      </c>
      <c r="R38" s="24" t="s">
        <v>937</v>
      </c>
      <c r="U38">
        <f t="shared" si="0"/>
        <v>5.7610589048444745E-2</v>
      </c>
      <c r="V38">
        <f t="shared" si="1"/>
        <v>1.0024059345921332E-2</v>
      </c>
      <c r="W38">
        <f t="shared" si="2"/>
        <v>0.16283569090034328</v>
      </c>
      <c r="X38">
        <f t="shared" si="3"/>
        <v>8.5910276183474008E-2</v>
      </c>
      <c r="Y38">
        <f t="shared" si="4"/>
        <v>1.4650273077764524E-2</v>
      </c>
      <c r="Z38">
        <f t="shared" si="5"/>
        <v>0.25378430562074145</v>
      </c>
      <c r="AA38">
        <f t="shared" si="6"/>
        <v>7.38935621656297E-2</v>
      </c>
      <c r="AB38">
        <f t="shared" si="7"/>
        <v>0.14974893467351624</v>
      </c>
      <c r="AC38">
        <f t="shared" si="8"/>
        <v>5.7638418883646257E-2</v>
      </c>
      <c r="AD38">
        <f t="shared" si="9"/>
        <v>5.942173395212566E-2</v>
      </c>
    </row>
    <row r="39" spans="1:30" x14ac:dyDescent="0.25">
      <c r="A39" t="s">
        <v>52</v>
      </c>
      <c r="B39" s="18">
        <v>1.9599448390442671</v>
      </c>
      <c r="C39">
        <v>0.27254610010286223</v>
      </c>
      <c r="D39" s="3">
        <v>2.4999998026130014E-3</v>
      </c>
      <c r="E39" s="3">
        <v>4.2326977559845262E-2</v>
      </c>
      <c r="F39" s="3">
        <v>9.942394447174846E-2</v>
      </c>
      <c r="G39" s="3">
        <v>3.3711075291267066E-2</v>
      </c>
      <c r="H39" s="3">
        <v>2.5093775882839026E-2</v>
      </c>
      <c r="I39" s="3">
        <v>8.5737847763498451E-2</v>
      </c>
      <c r="J39" s="3">
        <v>0.12455827711068393</v>
      </c>
      <c r="K39" s="3">
        <v>9.2558999838652373E-2</v>
      </c>
      <c r="L39" s="3">
        <v>4.0486744022237668E-2</v>
      </c>
      <c r="M39" s="3">
        <v>0.37622538350023443</v>
      </c>
      <c r="N39" s="3">
        <v>7.987697452373807E-2</v>
      </c>
      <c r="P39">
        <f>D39/C39</f>
        <v>9.1727594035264891E-3</v>
      </c>
      <c r="Q39">
        <f>SUM(U8:AD8)</f>
        <v>0.7502488584340099</v>
      </c>
      <c r="R39">
        <f>P39*SQRT(1+(Q39/3)*P39)</f>
        <v>9.1832743060026624E-3</v>
      </c>
      <c r="U39">
        <f t="shared" si="0"/>
        <v>5.8656707256367548E-2</v>
      </c>
      <c r="V39">
        <f t="shared" si="1"/>
        <v>9.9921584510921126E-3</v>
      </c>
      <c r="W39">
        <f t="shared" si="2"/>
        <v>0.16674036404927253</v>
      </c>
      <c r="X39">
        <f t="shared" si="3"/>
        <v>8.8612091302557178E-2</v>
      </c>
      <c r="Y39">
        <f t="shared" si="4"/>
        <v>1.4657428012027306E-2</v>
      </c>
      <c r="Z39">
        <f t="shared" si="5"/>
        <v>0.25155956832593035</v>
      </c>
      <c r="AA39">
        <f t="shared" si="6"/>
        <v>7.3789088068920608E-2</v>
      </c>
      <c r="AB39">
        <f t="shared" si="7"/>
        <v>0.15263620086233537</v>
      </c>
      <c r="AC39">
        <f t="shared" si="8"/>
        <v>5.558732109413668E-2</v>
      </c>
      <c r="AD39">
        <f t="shared" si="9"/>
        <v>5.9555068048247603E-2</v>
      </c>
    </row>
    <row r="40" spans="1:30" x14ac:dyDescent="0.25">
      <c r="A40" t="s">
        <v>53</v>
      </c>
      <c r="B40" s="18">
        <v>1.9754140244403666</v>
      </c>
      <c r="C40">
        <v>0.27115270557299553</v>
      </c>
      <c r="D40" s="3">
        <v>5.0000000001248013E-3</v>
      </c>
      <c r="E40" s="3">
        <v>4.3545869662156275E-2</v>
      </c>
      <c r="F40" s="3">
        <v>0.1002142231431762</v>
      </c>
      <c r="G40" s="3">
        <v>3.4812214869957059E-2</v>
      </c>
      <c r="H40" s="3">
        <v>2.5965353634607884E-2</v>
      </c>
      <c r="I40" s="3">
        <v>8.6576451054774184E-2</v>
      </c>
      <c r="J40" s="3">
        <v>0.12494022974280707</v>
      </c>
      <c r="K40" s="3">
        <v>9.3366721746921885E-2</v>
      </c>
      <c r="L40" s="3">
        <v>4.1702642508599917E-2</v>
      </c>
      <c r="M40" s="3">
        <v>0.36809211697892924</v>
      </c>
      <c r="N40" s="3">
        <v>8.0784176650683492E-2</v>
      </c>
      <c r="P40">
        <f t="shared" ref="P40:P103" si="13">D40/C40</f>
        <v>1.8439793877619189E-2</v>
      </c>
      <c r="Q40">
        <f t="shared" ref="Q40:Q103" si="14">SUM(U9:AD9)</f>
        <v>0.75608465941738878</v>
      </c>
      <c r="R40">
        <f t="shared" ref="R40:R103" si="15">P40*SQRT(1+(Q40/3)*P40)</f>
        <v>1.8482592283994015E-2</v>
      </c>
      <c r="U40">
        <f t="shared" si="0"/>
        <v>5.9708238552659276E-2</v>
      </c>
      <c r="V40">
        <f t="shared" si="1"/>
        <v>9.9561566375948093E-3</v>
      </c>
      <c r="W40">
        <f t="shared" si="2"/>
        <v>0.17070835654005906</v>
      </c>
      <c r="X40">
        <f t="shared" si="3"/>
        <v>9.1391109462310785E-2</v>
      </c>
      <c r="Y40">
        <f t="shared" si="4"/>
        <v>1.4658901963642496E-2</v>
      </c>
      <c r="Z40">
        <f t="shared" si="5"/>
        <v>0.24923683983842215</v>
      </c>
      <c r="AA40">
        <f t="shared" si="6"/>
        <v>7.3654884206452539E-2</v>
      </c>
      <c r="AB40">
        <f t="shared" si="7"/>
        <v>0.15554522756592162</v>
      </c>
      <c r="AC40">
        <f t="shared" si="8"/>
        <v>5.3569960495393247E-2</v>
      </c>
      <c r="AD40">
        <f t="shared" si="9"/>
        <v>5.9666542139464332E-2</v>
      </c>
    </row>
    <row r="41" spans="1:30" x14ac:dyDescent="0.25">
      <c r="A41" t="s">
        <v>54</v>
      </c>
      <c r="B41" s="18">
        <v>1.9905391779906159</v>
      </c>
      <c r="C41">
        <v>0.26976291983469847</v>
      </c>
      <c r="D41" s="3">
        <v>7.4999999712030202E-3</v>
      </c>
      <c r="E41" s="3">
        <v>4.4582395343512368E-2</v>
      </c>
      <c r="F41" s="3">
        <v>0.10090660825296266</v>
      </c>
      <c r="G41" s="3">
        <v>3.58973950844272E-2</v>
      </c>
      <c r="H41" s="3">
        <v>2.7066434396050516E-2</v>
      </c>
      <c r="I41" s="3">
        <v>8.7559492246508178E-2</v>
      </c>
      <c r="J41" s="3">
        <v>0.12516358778867404</v>
      </c>
      <c r="K41" s="3">
        <v>9.422826095009304E-2</v>
      </c>
      <c r="L41" s="3">
        <v>4.2748621943669421E-2</v>
      </c>
      <c r="M41" s="3">
        <v>0.36001976815528541</v>
      </c>
      <c r="N41" s="3">
        <v>8.1827435832839704E-2</v>
      </c>
      <c r="P41">
        <f t="shared" si="13"/>
        <v>2.7802190070446913E-2</v>
      </c>
      <c r="Q41">
        <f t="shared" si="14"/>
        <v>0.76152890982127253</v>
      </c>
      <c r="R41">
        <f t="shared" si="15"/>
        <v>2.7900123042445102E-2</v>
      </c>
      <c r="U41">
        <f t="shared" si="0"/>
        <v>6.076506876033716E-2</v>
      </c>
      <c r="V41">
        <f t="shared" si="1"/>
        <v>9.9160094906775523E-3</v>
      </c>
      <c r="W41">
        <f t="shared" si="2"/>
        <v>0.17474076562817142</v>
      </c>
      <c r="X41">
        <f t="shared" si="3"/>
        <v>9.4248285442713464E-2</v>
      </c>
      <c r="Y41">
        <f t="shared" si="4"/>
        <v>1.4654591192875302E-2</v>
      </c>
      <c r="Z41">
        <f t="shared" si="5"/>
        <v>0.24681590513144472</v>
      </c>
      <c r="AA41">
        <f t="shared" si="6"/>
        <v>7.3490522114761633E-2</v>
      </c>
      <c r="AB41">
        <f t="shared" si="7"/>
        <v>0.15847594971554019</v>
      </c>
      <c r="AC41">
        <f t="shared" si="8"/>
        <v>5.1586901366992968E-2</v>
      </c>
      <c r="AD41">
        <f t="shared" si="9"/>
        <v>5.9755691658903452E-2</v>
      </c>
    </row>
    <row r="42" spans="1:30" x14ac:dyDescent="0.25">
      <c r="A42" t="s">
        <v>55</v>
      </c>
      <c r="B42" s="18">
        <v>2.0053187919732332</v>
      </c>
      <c r="C42">
        <v>0.26848660543902858</v>
      </c>
      <c r="D42" s="3">
        <v>1.0000007494182252E-2</v>
      </c>
      <c r="E42" s="3">
        <v>4.5840415282674636E-2</v>
      </c>
      <c r="F42" s="3">
        <v>0.1016185086448629</v>
      </c>
      <c r="G42" s="3">
        <v>3.7027191548139098E-2</v>
      </c>
      <c r="H42" s="3">
        <v>2.7993607233558968E-2</v>
      </c>
      <c r="I42" s="3">
        <v>8.8374243918577983E-2</v>
      </c>
      <c r="J42" s="3">
        <v>0.12544130460575217</v>
      </c>
      <c r="K42" s="3">
        <v>9.498167908437774E-2</v>
      </c>
      <c r="L42" s="3">
        <v>4.3987482591144218E-2</v>
      </c>
      <c r="M42" s="3">
        <v>0.35201728144187833</v>
      </c>
      <c r="N42" s="3">
        <v>8.2718285639148112E-2</v>
      </c>
      <c r="P42">
        <f t="shared" si="13"/>
        <v>3.7245833839011325E-2</v>
      </c>
      <c r="Q42">
        <f t="shared" si="14"/>
        <v>0.76732281375361133</v>
      </c>
      <c r="R42">
        <f t="shared" si="15"/>
        <v>3.7422825012792177E-2</v>
      </c>
      <c r="U42">
        <f t="shared" si="0"/>
        <v>6.1826935921932114E-2</v>
      </c>
      <c r="V42">
        <f t="shared" si="1"/>
        <v>9.8716656347087803E-3</v>
      </c>
      <c r="W42">
        <f t="shared" si="2"/>
        <v>0.17883856793906627</v>
      </c>
      <c r="X42">
        <f t="shared" si="3"/>
        <v>9.7185881313714195E-2</v>
      </c>
      <c r="Y42">
        <f t="shared" si="4"/>
        <v>1.4644383999618272E-2</v>
      </c>
      <c r="Z42">
        <f t="shared" si="5"/>
        <v>0.24429665467116232</v>
      </c>
      <c r="AA42">
        <f t="shared" si="6"/>
        <v>7.3295534780098467E-2</v>
      </c>
      <c r="AB42">
        <f t="shared" si="7"/>
        <v>0.16142793836712524</v>
      </c>
      <c r="AC42">
        <f t="shared" si="8"/>
        <v>4.9638581047453986E-2</v>
      </c>
      <c r="AD42">
        <f t="shared" si="9"/>
        <v>5.9821996361690256E-2</v>
      </c>
    </row>
    <row r="43" spans="1:30" x14ac:dyDescent="0.25">
      <c r="A43" t="s">
        <v>56</v>
      </c>
      <c r="B43" s="18">
        <v>2.0197548372020044</v>
      </c>
      <c r="C43">
        <v>0.26721849737084313</v>
      </c>
      <c r="D43" s="3">
        <v>1.249999999859281E-2</v>
      </c>
      <c r="E43" s="3">
        <v>4.6911434030171346E-2</v>
      </c>
      <c r="F43" s="3">
        <v>0.10225312724755607</v>
      </c>
      <c r="G43" s="3">
        <v>3.8146983852264359E-2</v>
      </c>
      <c r="H43" s="3">
        <v>2.9141433745423509E-2</v>
      </c>
      <c r="I43" s="3">
        <v>8.9311999965832709E-2</v>
      </c>
      <c r="J43" s="3">
        <v>0.1255836670588438</v>
      </c>
      <c r="K43" s="3">
        <v>9.5788777404967676E-2</v>
      </c>
      <c r="L43" s="3">
        <v>4.5067752474347154E-2</v>
      </c>
      <c r="M43" s="3">
        <v>0.34406695397985898</v>
      </c>
      <c r="N43" s="3">
        <v>8.372787007247795E-2</v>
      </c>
      <c r="P43">
        <f t="shared" si="13"/>
        <v>4.6778198820740455E-2</v>
      </c>
      <c r="Q43">
        <f t="shared" si="14"/>
        <v>0.77278135042126361</v>
      </c>
      <c r="R43">
        <f t="shared" si="15"/>
        <v>4.7059188234416884E-2</v>
      </c>
      <c r="U43">
        <f t="shared" si="0"/>
        <v>6.2893307344803584E-2</v>
      </c>
      <c r="V43">
        <f t="shared" si="1"/>
        <v>9.823091158857095E-3</v>
      </c>
      <c r="W43">
        <f t="shared" si="2"/>
        <v>0.18300191866291715</v>
      </c>
      <c r="X43">
        <f t="shared" si="3"/>
        <v>0.10020649120475193</v>
      </c>
      <c r="Y43">
        <f t="shared" si="4"/>
        <v>1.462817318911906E-2</v>
      </c>
      <c r="Z43">
        <f t="shared" si="5"/>
        <v>0.24167998517556408</v>
      </c>
      <c r="AA43">
        <f t="shared" si="6"/>
        <v>7.3069514016269696E-2</v>
      </c>
      <c r="AB43">
        <f t="shared" si="7"/>
        <v>0.16440004519220827</v>
      </c>
      <c r="AC43">
        <f t="shared" si="8"/>
        <v>4.7725492555282141E-2</v>
      </c>
      <c r="AD43">
        <f t="shared" si="9"/>
        <v>5.9864917664661427E-2</v>
      </c>
    </row>
    <row r="44" spans="1:30" x14ac:dyDescent="0.25">
      <c r="A44" t="s">
        <v>57</v>
      </c>
      <c r="B44" s="18">
        <v>2.0338459399606128</v>
      </c>
      <c r="C44">
        <v>0.26607299354173392</v>
      </c>
      <c r="D44" s="3">
        <v>1.500000000048223E-2</v>
      </c>
      <c r="E44" s="3">
        <v>4.8187508571037908E-2</v>
      </c>
      <c r="F44" s="3">
        <v>0.10289991459681103</v>
      </c>
      <c r="G44" s="3">
        <v>3.9324768585920919E-2</v>
      </c>
      <c r="H44" s="3">
        <v>3.0136372435583959E-2</v>
      </c>
      <c r="I44" s="3">
        <v>9.0080799435043643E-2</v>
      </c>
      <c r="J44" s="3">
        <v>0.12577316047055392</v>
      </c>
      <c r="K44" s="3">
        <v>9.6489009195900241E-2</v>
      </c>
      <c r="L44" s="3">
        <v>4.6331313896745753E-2</v>
      </c>
      <c r="M44" s="3">
        <v>0.33620171403038834</v>
      </c>
      <c r="N44" s="3">
        <v>8.4575438725046026E-2</v>
      </c>
      <c r="P44">
        <f t="shared" si="13"/>
        <v>5.637550734035493E-2</v>
      </c>
      <c r="Q44">
        <f t="shared" si="14"/>
        <v>0.77859869575665741</v>
      </c>
      <c r="R44">
        <f t="shared" si="15"/>
        <v>5.6786433151244035E-2</v>
      </c>
      <c r="U44">
        <f t="shared" si="0"/>
        <v>6.3969683583322667E-2</v>
      </c>
      <c r="V44">
        <f t="shared" si="1"/>
        <v>9.7710585675400592E-3</v>
      </c>
      <c r="W44">
        <f t="shared" si="2"/>
        <v>0.18709855602381154</v>
      </c>
      <c r="X44">
        <f t="shared" si="3"/>
        <v>0.10332556547984481</v>
      </c>
      <c r="Y44">
        <f t="shared" si="4"/>
        <v>1.4613010279728092E-2</v>
      </c>
      <c r="Z44">
        <f t="shared" si="5"/>
        <v>0.23874065591530766</v>
      </c>
      <c r="AA44">
        <f t="shared" si="6"/>
        <v>7.2834200977860239E-2</v>
      </c>
      <c r="AB44">
        <f t="shared" si="7"/>
        <v>0.16738461562036236</v>
      </c>
      <c r="AC44">
        <f t="shared" si="8"/>
        <v>4.5847008702770274E-2</v>
      </c>
      <c r="AD44">
        <f t="shared" si="9"/>
        <v>5.9920874807113417E-2</v>
      </c>
    </row>
    <row r="45" spans="1:30" x14ac:dyDescent="0.25">
      <c r="A45" t="s">
        <v>58</v>
      </c>
      <c r="B45" s="18">
        <v>2.0475935896281232</v>
      </c>
      <c r="C45">
        <v>0.26492926906043979</v>
      </c>
      <c r="D45" s="3">
        <v>1.7499999998136624E-2</v>
      </c>
      <c r="E45" s="3">
        <v>4.9293316868920328E-2</v>
      </c>
      <c r="F45" s="3">
        <v>0.10347317848137931</v>
      </c>
      <c r="G45" s="3">
        <v>4.0482398068657256E-2</v>
      </c>
      <c r="H45" s="3">
        <v>3.1331986654713338E-2</v>
      </c>
      <c r="I45" s="3">
        <v>9.0972849236055642E-2</v>
      </c>
      <c r="J45" s="3">
        <v>0.12582800267455932</v>
      </c>
      <c r="K45" s="3">
        <v>9.7240479253331902E-2</v>
      </c>
      <c r="L45" s="3">
        <v>4.7446867027261461E-2</v>
      </c>
      <c r="M45" s="3">
        <v>0.32837898855989139</v>
      </c>
      <c r="N45" s="3">
        <v>8.5551933138180769E-2</v>
      </c>
      <c r="P45">
        <f t="shared" si="13"/>
        <v>6.6055366627476145E-2</v>
      </c>
      <c r="Q45">
        <f t="shared" si="14"/>
        <v>0.78406846821570186</v>
      </c>
      <c r="R45">
        <f t="shared" si="15"/>
        <v>6.6623115866175225E-2</v>
      </c>
      <c r="U45">
        <f t="shared" si="0"/>
        <v>6.50489104455826E-2</v>
      </c>
      <c r="V45">
        <f t="shared" si="1"/>
        <v>9.7135060033321924E-3</v>
      </c>
      <c r="W45">
        <f t="shared" si="2"/>
        <v>0.19138252879311685</v>
      </c>
      <c r="X45">
        <f t="shared" si="3"/>
        <v>0.10651869318682533</v>
      </c>
      <c r="Y45">
        <f t="shared" si="4"/>
        <v>1.4584416187079044E-2</v>
      </c>
      <c r="Z45">
        <f t="shared" si="5"/>
        <v>0.23592126558548288</v>
      </c>
      <c r="AA45">
        <f t="shared" si="6"/>
        <v>7.2543048123321185E-2</v>
      </c>
      <c r="AB45">
        <f t="shared" si="7"/>
        <v>0.17040456928337422</v>
      </c>
      <c r="AC45">
        <f t="shared" si="8"/>
        <v>4.4006807553567943E-2</v>
      </c>
      <c r="AD45">
        <f t="shared" si="9"/>
        <v>5.991661500850283E-2</v>
      </c>
    </row>
    <row r="46" spans="1:30" x14ac:dyDescent="0.25">
      <c r="A46" t="s">
        <v>59</v>
      </c>
      <c r="B46" s="18">
        <v>2.0609962811080087</v>
      </c>
      <c r="C46">
        <v>0.26391110055148093</v>
      </c>
      <c r="D46" s="3">
        <v>1.999999999487153E-2</v>
      </c>
      <c r="E46" s="3">
        <v>5.0587217595189415E-2</v>
      </c>
      <c r="F46" s="3">
        <v>0.10406725725931143</v>
      </c>
      <c r="G46" s="3">
        <v>4.1704436066884336E-2</v>
      </c>
      <c r="H46" s="3">
        <v>3.239014135969169E-2</v>
      </c>
      <c r="I46" s="3">
        <v>9.1696466633879439E-2</v>
      </c>
      <c r="J46" s="3">
        <v>0.1259288937498825</v>
      </c>
      <c r="K46" s="3">
        <v>9.7890496521981202E-2</v>
      </c>
      <c r="L46" s="3">
        <v>4.8733971977916464E-2</v>
      </c>
      <c r="M46" s="3">
        <v>0.3206429244012598</v>
      </c>
      <c r="N46" s="3">
        <v>8.635819452996564E-2</v>
      </c>
      <c r="P46">
        <f t="shared" si="13"/>
        <v>7.5783094962957598E-2</v>
      </c>
      <c r="Q46">
        <f t="shared" si="14"/>
        <v>0.7898941544751793</v>
      </c>
      <c r="R46">
        <f t="shared" si="15"/>
        <v>7.653543111231656E-2</v>
      </c>
      <c r="U46">
        <f t="shared" si="0"/>
        <v>6.6126674363071611E-2</v>
      </c>
      <c r="V46">
        <f t="shared" si="1"/>
        <v>9.6518551996252651E-3</v>
      </c>
      <c r="W46">
        <f t="shared" si="2"/>
        <v>0.19575465526786595</v>
      </c>
      <c r="X46">
        <f t="shared" si="3"/>
        <v>0.10980391155755614</v>
      </c>
      <c r="Y46">
        <f t="shared" si="4"/>
        <v>1.4548687587052184E-2</v>
      </c>
      <c r="Z46">
        <f t="shared" si="5"/>
        <v>0.23304227461147947</v>
      </c>
      <c r="AA46">
        <f t="shared" si="6"/>
        <v>7.2218546925206836E-2</v>
      </c>
      <c r="AB46">
        <f t="shared" si="7"/>
        <v>0.17343437367935707</v>
      </c>
      <c r="AC46">
        <f t="shared" si="8"/>
        <v>4.2201937344423311E-2</v>
      </c>
      <c r="AD46">
        <f t="shared" si="9"/>
        <v>5.9882104714603659E-2</v>
      </c>
    </row>
    <row r="47" spans="1:30" x14ac:dyDescent="0.25">
      <c r="A47" t="s">
        <v>60</v>
      </c>
      <c r="B47" s="18">
        <v>2.0740547364039421</v>
      </c>
      <c r="C47">
        <v>0.26294657418196138</v>
      </c>
      <c r="D47" s="3">
        <v>2.2500000012317702E-2</v>
      </c>
      <c r="E47" s="3">
        <v>5.180877560763119E-2</v>
      </c>
      <c r="F47" s="3">
        <v>0.10457579508391075</v>
      </c>
      <c r="G47" s="3">
        <v>4.2945359193927092E-2</v>
      </c>
      <c r="H47" s="3">
        <v>3.3575400189979267E-2</v>
      </c>
      <c r="I47" s="3">
        <v>9.2452655784290821E-2</v>
      </c>
      <c r="J47" s="3">
        <v>0.12595192921922266</v>
      </c>
      <c r="K47" s="3">
        <v>9.8527796496329298E-2</v>
      </c>
      <c r="L47" s="3">
        <v>4.9963747167236665E-2</v>
      </c>
      <c r="M47" s="3">
        <v>0.31299167043528703</v>
      </c>
      <c r="N47" s="3">
        <v>8.7206870918897894E-2</v>
      </c>
      <c r="P47">
        <f t="shared" si="13"/>
        <v>8.5568713273090596E-2</v>
      </c>
      <c r="Q47">
        <f t="shared" si="14"/>
        <v>0.79563162898661055</v>
      </c>
      <c r="R47">
        <f t="shared" si="15"/>
        <v>8.6534202784036701E-2</v>
      </c>
      <c r="U47">
        <f t="shared" si="0"/>
        <v>6.7205481606690348E-2</v>
      </c>
      <c r="V47">
        <f t="shared" si="1"/>
        <v>9.5858880755792224E-3</v>
      </c>
      <c r="W47">
        <f t="shared" si="2"/>
        <v>0.20020091590752673</v>
      </c>
      <c r="X47">
        <f t="shared" si="3"/>
        <v>0.11318341170863908</v>
      </c>
      <c r="Y47">
        <f t="shared" si="4"/>
        <v>1.4506380881433273E-2</v>
      </c>
      <c r="Z47">
        <f t="shared" si="5"/>
        <v>0.23007376968717433</v>
      </c>
      <c r="AA47">
        <f t="shared" si="6"/>
        <v>7.1861301256287549E-2</v>
      </c>
      <c r="AB47">
        <f t="shared" si="7"/>
        <v>0.17647750641023002</v>
      </c>
      <c r="AC47">
        <f t="shared" si="8"/>
        <v>4.0433907721832606E-2</v>
      </c>
      <c r="AD47">
        <f t="shared" si="9"/>
        <v>5.9821047965016416E-2</v>
      </c>
    </row>
    <row r="48" spans="1:30" x14ac:dyDescent="0.25">
      <c r="A48" t="s">
        <v>61</v>
      </c>
      <c r="B48" s="18">
        <v>2.086768349090951</v>
      </c>
      <c r="C48">
        <v>0.26202878453079476</v>
      </c>
      <c r="D48" s="3">
        <v>2.500000000904232E-2</v>
      </c>
      <c r="E48" s="3">
        <v>5.3037847164443042E-2</v>
      </c>
      <c r="F48" s="3">
        <v>0.10507029895333934</v>
      </c>
      <c r="G48" s="3">
        <v>4.4190002982501246E-2</v>
      </c>
      <c r="H48" s="3">
        <v>3.478606665230382E-2</v>
      </c>
      <c r="I48" s="3">
        <v>9.3202622681267625E-2</v>
      </c>
      <c r="J48" s="3">
        <v>0.12592064579233397</v>
      </c>
      <c r="K48" s="3">
        <v>9.9156624918744496E-2</v>
      </c>
      <c r="L48" s="3">
        <v>5.1199130732016894E-2</v>
      </c>
      <c r="M48" s="3">
        <v>0.30538565534392426</v>
      </c>
      <c r="N48" s="3">
        <v>8.8051104763534907E-2</v>
      </c>
      <c r="P48">
        <f t="shared" si="13"/>
        <v>9.5409365248970243E-2</v>
      </c>
      <c r="Q48">
        <f t="shared" si="14"/>
        <v>0.80130966550556493</v>
      </c>
      <c r="R48">
        <f t="shared" si="15"/>
        <v>9.6617430275099461E-2</v>
      </c>
      <c r="U48">
        <f t="shared" si="0"/>
        <v>6.8285652520438861E-2</v>
      </c>
      <c r="V48">
        <f t="shared" si="1"/>
        <v>9.5155286065344985E-3</v>
      </c>
      <c r="W48">
        <f t="shared" si="2"/>
        <v>0.20471792915286152</v>
      </c>
      <c r="X48">
        <f t="shared" si="3"/>
        <v>0.11665982817638447</v>
      </c>
      <c r="Y48">
        <f t="shared" si="4"/>
        <v>1.4457465712228109E-2</v>
      </c>
      <c r="Z48">
        <f t="shared" si="5"/>
        <v>0.22701301167947499</v>
      </c>
      <c r="AA48">
        <f t="shared" si="6"/>
        <v>7.1470934964367419E-2</v>
      </c>
      <c r="AB48">
        <f t="shared" si="7"/>
        <v>0.17953433120290405</v>
      </c>
      <c r="AC48">
        <f t="shared" si="8"/>
        <v>3.8703251624722976E-2</v>
      </c>
      <c r="AD48">
        <f t="shared" si="9"/>
        <v>5.9733500732131656E-2</v>
      </c>
    </row>
    <row r="49" spans="1:30" x14ac:dyDescent="0.25">
      <c r="A49" t="s">
        <v>62</v>
      </c>
      <c r="B49" s="18">
        <v>2.0991367534878691</v>
      </c>
      <c r="C49">
        <v>0.26113620131279658</v>
      </c>
      <c r="D49" s="3">
        <v>2.7500000001261269E-2</v>
      </c>
      <c r="E49" s="3">
        <v>5.4213751615906865E-2</v>
      </c>
      <c r="F49" s="3">
        <v>0.10552921535965966</v>
      </c>
      <c r="G49" s="3">
        <v>4.5429888403857345E-2</v>
      </c>
      <c r="H49" s="3">
        <v>3.6066604097496062E-2</v>
      </c>
      <c r="I49" s="3">
        <v>9.3997776923640808E-2</v>
      </c>
      <c r="J49" s="3">
        <v>0.12580105888702167</v>
      </c>
      <c r="K49" s="3">
        <v>9.9849293314252338E-2</v>
      </c>
      <c r="L49" s="3">
        <v>5.2389511002432609E-2</v>
      </c>
      <c r="M49" s="3">
        <v>0.29780987542192616</v>
      </c>
      <c r="N49" s="3">
        <v>8.8913024834106055E-2</v>
      </c>
      <c r="P49">
        <f t="shared" si="13"/>
        <v>0.10530902978220535</v>
      </c>
      <c r="Q49">
        <f t="shared" si="14"/>
        <v>0.80681774300095688</v>
      </c>
      <c r="R49">
        <f t="shared" si="15"/>
        <v>0.10678988491235807</v>
      </c>
      <c r="U49">
        <f t="shared" si="0"/>
        <v>6.9366814125292831E-2</v>
      </c>
      <c r="V49">
        <f t="shared" si="1"/>
        <v>9.44072847493275E-3</v>
      </c>
      <c r="W49">
        <f t="shared" si="2"/>
        <v>0.20930506094593279</v>
      </c>
      <c r="X49">
        <f t="shared" si="3"/>
        <v>0.12023667985753839</v>
      </c>
      <c r="Y49">
        <f t="shared" si="4"/>
        <v>1.4401827565210149E-2</v>
      </c>
      <c r="Z49">
        <f t="shared" si="5"/>
        <v>0.22386032005997336</v>
      </c>
      <c r="AA49">
        <f t="shared" si="6"/>
        <v>7.1046961142156431E-2</v>
      </c>
      <c r="AB49">
        <f t="shared" si="7"/>
        <v>0.18260392879365647</v>
      </c>
      <c r="AC49">
        <f t="shared" si="8"/>
        <v>3.7010406184934501E-2</v>
      </c>
      <c r="AD49">
        <f t="shared" si="9"/>
        <v>5.9618930827273209E-2</v>
      </c>
    </row>
    <row r="50" spans="1:30" x14ac:dyDescent="0.25">
      <c r="A50" t="s">
        <v>63</v>
      </c>
      <c r="B50" s="18">
        <v>2.1111587253173849</v>
      </c>
      <c r="C50">
        <v>0.26034161080911344</v>
      </c>
      <c r="D50" s="3">
        <v>3.0000000009712105E-2</v>
      </c>
      <c r="E50" s="3">
        <v>5.5485317859658739E-2</v>
      </c>
      <c r="F50" s="3">
        <v>0.10600388792074177</v>
      </c>
      <c r="G50" s="3">
        <v>4.6695278814700161E-2</v>
      </c>
      <c r="H50" s="3">
        <v>3.7275119471968779E-2</v>
      </c>
      <c r="I50" s="3">
        <v>9.4691736378632277E-2</v>
      </c>
      <c r="J50" s="3">
        <v>0.12581085730406474</v>
      </c>
      <c r="K50" s="3">
        <v>0.10040001976607354</v>
      </c>
      <c r="L50" s="3">
        <v>5.3663933984415171E-2</v>
      </c>
      <c r="M50" s="3">
        <v>0.29024934208412367</v>
      </c>
      <c r="N50" s="3">
        <v>8.9724506367551971E-2</v>
      </c>
      <c r="P50">
        <f t="shared" si="13"/>
        <v>0.11523321191904499</v>
      </c>
      <c r="Q50">
        <f t="shared" si="14"/>
        <v>0.81266223498503076</v>
      </c>
      <c r="R50">
        <f t="shared" si="15"/>
        <v>0.11701790693316805</v>
      </c>
      <c r="U50">
        <f t="shared" si="0"/>
        <v>7.0448193401271175E-2</v>
      </c>
      <c r="V50">
        <f t="shared" si="1"/>
        <v>9.3614684466462074E-3</v>
      </c>
      <c r="W50">
        <f t="shared" si="2"/>
        <v>0.21396179833246978</v>
      </c>
      <c r="X50">
        <f t="shared" si="3"/>
        <v>0.12391661084924736</v>
      </c>
      <c r="Y50">
        <f t="shared" si="4"/>
        <v>1.4339364687840722E-2</v>
      </c>
      <c r="Z50">
        <f t="shared" si="5"/>
        <v>0.22061721089699585</v>
      </c>
      <c r="AA50">
        <f t="shared" si="6"/>
        <v>7.0589075540502394E-2</v>
      </c>
      <c r="AB50">
        <f t="shared" si="7"/>
        <v>0.18568450762468555</v>
      </c>
      <c r="AC50">
        <f t="shared" si="8"/>
        <v>3.5355982713837504E-2</v>
      </c>
      <c r="AD50">
        <f t="shared" si="9"/>
        <v>5.9476800884865282E-2</v>
      </c>
    </row>
    <row r="51" spans="1:30" x14ac:dyDescent="0.25">
      <c r="A51" t="s">
        <v>64</v>
      </c>
      <c r="B51" s="18">
        <v>2.1228340467188707</v>
      </c>
      <c r="C51">
        <v>0.2596283513251102</v>
      </c>
      <c r="D51" s="3">
        <v>3.2499999991730318E-2</v>
      </c>
      <c r="E51" s="3">
        <v>5.6755867256465475E-2</v>
      </c>
      <c r="F51" s="3">
        <v>0.1063675170690466</v>
      </c>
      <c r="G51" s="3">
        <v>4.8011530001918434E-2</v>
      </c>
      <c r="H51" s="3">
        <v>3.8582974666185009E-2</v>
      </c>
      <c r="I51" s="3">
        <v>9.5367354557901407E-2</v>
      </c>
      <c r="J51" s="3">
        <v>0.12565859287971257</v>
      </c>
      <c r="K51" s="3">
        <v>0.10094566127235577</v>
      </c>
      <c r="L51" s="3">
        <v>5.4947539501198531E-2</v>
      </c>
      <c r="M51" s="3">
        <v>0.28285841773834358</v>
      </c>
      <c r="N51" s="3">
        <v>9.050454507462509E-2</v>
      </c>
      <c r="P51">
        <f t="shared" si="13"/>
        <v>0.12517893298576382</v>
      </c>
      <c r="Q51">
        <f t="shared" si="14"/>
        <v>0.81842243782847945</v>
      </c>
      <c r="R51">
        <f t="shared" si="15"/>
        <v>0.12729840461174885</v>
      </c>
      <c r="U51">
        <f t="shared" si="0"/>
        <v>7.1529217768557238E-2</v>
      </c>
      <c r="V51">
        <f t="shared" si="1"/>
        <v>9.2777130580746422E-3</v>
      </c>
      <c r="W51">
        <f t="shared" si="2"/>
        <v>0.21868891406333099</v>
      </c>
      <c r="X51">
        <f t="shared" si="3"/>
        <v>0.12770359044040205</v>
      </c>
      <c r="Y51">
        <f t="shared" si="4"/>
        <v>1.4269958253847127E-2</v>
      </c>
      <c r="Z51">
        <f t="shared" si="5"/>
        <v>0.2172845342493388</v>
      </c>
      <c r="AA51">
        <f t="shared" si="6"/>
        <v>7.0096833327262922E-2</v>
      </c>
      <c r="AB51">
        <f t="shared" si="7"/>
        <v>0.18877488497301623</v>
      </c>
      <c r="AC51">
        <f t="shared" si="8"/>
        <v>3.3740102272416479E-2</v>
      </c>
      <c r="AD51">
        <f t="shared" si="9"/>
        <v>5.9306515535398834E-2</v>
      </c>
    </row>
    <row r="52" spans="1:30" x14ac:dyDescent="0.25">
      <c r="A52" t="s">
        <v>65</v>
      </c>
      <c r="B52" s="18">
        <v>2.1341617862257429</v>
      </c>
      <c r="C52">
        <v>0.25898586010905111</v>
      </c>
      <c r="D52" s="3">
        <v>3.5000000008004024E-2</v>
      </c>
      <c r="E52" s="3">
        <v>5.8039752322861113E-2</v>
      </c>
      <c r="F52" s="3">
        <v>0.1067659276745308</v>
      </c>
      <c r="G52" s="3">
        <v>4.9369825666293873E-2</v>
      </c>
      <c r="H52" s="3">
        <v>3.9974846855925991E-2</v>
      </c>
      <c r="I52" s="3">
        <v>9.5995925786196368E-2</v>
      </c>
      <c r="J52" s="3">
        <v>0.12531863326608428</v>
      </c>
      <c r="K52" s="3">
        <v>0.10141710237463511</v>
      </c>
      <c r="L52" s="3">
        <v>5.624963150260448E-2</v>
      </c>
      <c r="M52" s="3">
        <v>0.27562534215619688</v>
      </c>
      <c r="N52" s="3">
        <v>9.1243012137954702E-2</v>
      </c>
      <c r="P52">
        <f t="shared" si="13"/>
        <v>0.13514251315985584</v>
      </c>
      <c r="Q52">
        <f t="shared" si="14"/>
        <v>0.8239819190852008</v>
      </c>
      <c r="R52">
        <f t="shared" si="15"/>
        <v>0.13762779306792167</v>
      </c>
      <c r="U52">
        <f t="shared" si="0"/>
        <v>7.2609222617817881E-2</v>
      </c>
      <c r="V52">
        <f t="shared" si="1"/>
        <v>9.1894532509756901E-3</v>
      </c>
      <c r="W52">
        <f t="shared" si="2"/>
        <v>0.22348417138171836</v>
      </c>
      <c r="X52">
        <f t="shared" si="3"/>
        <v>0.13159995066327004</v>
      </c>
      <c r="Y52">
        <f t="shared" si="4"/>
        <v>1.4193607174059207E-2</v>
      </c>
      <c r="Z52">
        <f t="shared" si="5"/>
        <v>0.21386087541555143</v>
      </c>
      <c r="AA52">
        <f t="shared" si="6"/>
        <v>6.9570230665536248E-2</v>
      </c>
      <c r="AB52">
        <f t="shared" si="7"/>
        <v>0.19187319895224478</v>
      </c>
      <c r="AC52">
        <f t="shared" si="8"/>
        <v>3.2163439219443514E-2</v>
      </c>
      <c r="AD52">
        <f t="shared" si="9"/>
        <v>5.9108045216110537E-2</v>
      </c>
    </row>
    <row r="53" spans="1:30" x14ac:dyDescent="0.25">
      <c r="A53" t="s">
        <v>66</v>
      </c>
      <c r="B53" s="18">
        <v>2.1451406985675705</v>
      </c>
      <c r="C53">
        <v>0.25840389562345523</v>
      </c>
      <c r="D53" s="3">
        <v>3.7500000009088943E-2</v>
      </c>
      <c r="E53" s="3">
        <v>5.9339031457000688E-2</v>
      </c>
      <c r="F53" s="3">
        <v>0.10708797985826815</v>
      </c>
      <c r="G53" s="3">
        <v>5.0728913054903721E-2</v>
      </c>
      <c r="H53" s="3">
        <v>4.1351383404770653E-2</v>
      </c>
      <c r="I53" s="3">
        <v>9.6611197545068139E-2</v>
      </c>
      <c r="J53" s="3">
        <v>0.12507227909010152</v>
      </c>
      <c r="K53" s="3">
        <v>0.10189047079848719</v>
      </c>
      <c r="L53" s="3">
        <v>5.7564539628128325E-2</v>
      </c>
      <c r="M53" s="3">
        <v>0.26837754955900039</v>
      </c>
      <c r="N53" s="3">
        <v>9.1976655545952524E-2</v>
      </c>
      <c r="P53">
        <f t="shared" si="13"/>
        <v>0.1451216511988416</v>
      </c>
      <c r="Q53">
        <f t="shared" si="14"/>
        <v>0.82974941342558706</v>
      </c>
      <c r="R53">
        <f t="shared" si="15"/>
        <v>0.14800545922340205</v>
      </c>
      <c r="U53">
        <f t="shared" si="0"/>
        <v>7.3689080714897937E-2</v>
      </c>
      <c r="V53">
        <f t="shared" si="1"/>
        <v>9.0967851075152602E-3</v>
      </c>
      <c r="W53">
        <f t="shared" si="2"/>
        <v>0.2283438573966696</v>
      </c>
      <c r="X53">
        <f t="shared" si="3"/>
        <v>0.13560227384733661</v>
      </c>
      <c r="Y53">
        <f t="shared" si="4"/>
        <v>1.411063334710448E-2</v>
      </c>
      <c r="Z53">
        <f t="shared" si="5"/>
        <v>0.21034238646666806</v>
      </c>
      <c r="AA53">
        <f t="shared" si="6"/>
        <v>6.901042577036845E-2</v>
      </c>
      <c r="AB53">
        <f t="shared" si="7"/>
        <v>0.19498090609966726</v>
      </c>
      <c r="AC53">
        <f t="shared" si="8"/>
        <v>3.0624802330571497E-2</v>
      </c>
      <c r="AD53">
        <f t="shared" si="9"/>
        <v>5.8882978445811786E-2</v>
      </c>
    </row>
    <row r="54" spans="1:30" x14ac:dyDescent="0.25">
      <c r="A54" t="s">
        <v>67</v>
      </c>
      <c r="B54" s="18">
        <v>2.1557696911582984</v>
      </c>
      <c r="C54">
        <v>0.25788903123805368</v>
      </c>
      <c r="D54" s="3">
        <v>3.9999999999767735E-2</v>
      </c>
      <c r="E54" s="3">
        <v>6.0658957078829123E-2</v>
      </c>
      <c r="F54" s="3">
        <v>0.10738355138541933</v>
      </c>
      <c r="G54" s="3">
        <v>5.2105575434842719E-2</v>
      </c>
      <c r="H54" s="3">
        <v>4.273326960250054E-2</v>
      </c>
      <c r="I54" s="3">
        <v>9.7150319952513886E-2</v>
      </c>
      <c r="J54" s="3">
        <v>0.12486020227942407</v>
      </c>
      <c r="K54" s="3">
        <v>0.10235138879677062</v>
      </c>
      <c r="L54" s="3">
        <v>5.8900027695457914E-2</v>
      </c>
      <c r="M54" s="3">
        <v>0.26115958968676389</v>
      </c>
      <c r="N54" s="3">
        <v>9.2697118239333284E-2</v>
      </c>
      <c r="P54">
        <f t="shared" si="13"/>
        <v>0.15510547233334754</v>
      </c>
      <c r="Q54">
        <f t="shared" si="14"/>
        <v>0.83567009755225985</v>
      </c>
      <c r="R54">
        <f t="shared" si="15"/>
        <v>0.15842075900111274</v>
      </c>
      <c r="U54">
        <f t="shared" si="0"/>
        <v>7.4768642834825788E-2</v>
      </c>
      <c r="V54">
        <f t="shared" si="1"/>
        <v>8.9996289613800858E-3</v>
      </c>
      <c r="W54">
        <f t="shared" si="2"/>
        <v>0.23325980504803723</v>
      </c>
      <c r="X54">
        <f t="shared" si="3"/>
        <v>0.13971711541317716</v>
      </c>
      <c r="Y54">
        <f t="shared" si="4"/>
        <v>1.4021133480309519E-2</v>
      </c>
      <c r="Z54">
        <f t="shared" si="5"/>
        <v>0.2067198915885724</v>
      </c>
      <c r="AA54">
        <f t="shared" si="6"/>
        <v>6.8417408132062027E-2</v>
      </c>
      <c r="AB54">
        <f t="shared" si="7"/>
        <v>0.19809657777907522</v>
      </c>
      <c r="AC54">
        <f t="shared" si="8"/>
        <v>2.9125128129798131E-2</v>
      </c>
      <c r="AD54">
        <f t="shared" si="9"/>
        <v>5.8632033572782828E-2</v>
      </c>
    </row>
    <row r="55" spans="1:30" x14ac:dyDescent="0.25">
      <c r="A55" t="s">
        <v>68</v>
      </c>
      <c r="B55" s="18">
        <v>2.1660476797960473</v>
      </c>
      <c r="C55">
        <v>0.2574496496267879</v>
      </c>
      <c r="D55" s="3">
        <v>4.249999997943564E-2</v>
      </c>
      <c r="E55" s="3">
        <v>6.197168984650011E-2</v>
      </c>
      <c r="F55" s="3">
        <v>0.10762043353175101</v>
      </c>
      <c r="G55" s="3">
        <v>5.3523742720653619E-2</v>
      </c>
      <c r="H55" s="3">
        <v>4.4217388906519474E-2</v>
      </c>
      <c r="I55" s="3">
        <v>9.7767785567815402E-2</v>
      </c>
      <c r="J55" s="3">
        <v>0.12444853606945787</v>
      </c>
      <c r="K55" s="3">
        <v>0.10274557995261685</v>
      </c>
      <c r="L55" s="3">
        <v>6.0237367693833921E-2</v>
      </c>
      <c r="M55" s="3">
        <v>0.25410726582261717</v>
      </c>
      <c r="N55" s="3">
        <v>9.3360209785493004E-2</v>
      </c>
      <c r="P55">
        <f t="shared" si="13"/>
        <v>0.16508082275911348</v>
      </c>
      <c r="Q55">
        <f t="shared" si="14"/>
        <v>0.84134774969231196</v>
      </c>
      <c r="R55">
        <f t="shared" si="15"/>
        <v>0.16885894509254604</v>
      </c>
      <c r="U55">
        <f t="shared" si="0"/>
        <v>7.58448583960427E-2</v>
      </c>
      <c r="V55">
        <f t="shared" si="1"/>
        <v>8.8978495701205872E-3</v>
      </c>
      <c r="W55">
        <f t="shared" si="2"/>
        <v>0.23823494166299419</v>
      </c>
      <c r="X55">
        <f t="shared" si="3"/>
        <v>0.14395709180238275</v>
      </c>
      <c r="Y55">
        <f t="shared" si="4"/>
        <v>1.392448683492766E-2</v>
      </c>
      <c r="Z55">
        <f t="shared" si="5"/>
        <v>0.20300343726158362</v>
      </c>
      <c r="AA55">
        <f t="shared" si="6"/>
        <v>6.778907723824501E-2</v>
      </c>
      <c r="AB55">
        <f t="shared" si="7"/>
        <v>0.20121378986486405</v>
      </c>
      <c r="AC55">
        <f t="shared" si="8"/>
        <v>2.7666475379090911E-2</v>
      </c>
      <c r="AD55">
        <f t="shared" si="9"/>
        <v>5.8352007408451124E-2</v>
      </c>
    </row>
    <row r="56" spans="1:30" x14ac:dyDescent="0.25">
      <c r="A56" t="s">
        <v>69</v>
      </c>
      <c r="B56" s="18">
        <v>2.1759729795565148</v>
      </c>
      <c r="C56">
        <v>0.25710311478828929</v>
      </c>
      <c r="D56" s="3">
        <v>4.5000042493847078E-2</v>
      </c>
      <c r="E56" s="3">
        <v>6.3390088063146499E-2</v>
      </c>
      <c r="F56" s="3">
        <v>0.10776059451025037</v>
      </c>
      <c r="G56" s="3">
        <v>5.4967191429724928E-2</v>
      </c>
      <c r="H56" s="3">
        <v>4.5611657548249203E-2</v>
      </c>
      <c r="I56" s="3">
        <v>9.8268400917376958E-2</v>
      </c>
      <c r="J56" s="3">
        <v>0.12413253980998817</v>
      </c>
      <c r="K56" s="3">
        <v>0.10307155868497257</v>
      </c>
      <c r="L56" s="3">
        <v>6.1666710021563514E-2</v>
      </c>
      <c r="M56" s="3">
        <v>0.24708343400032304</v>
      </c>
      <c r="N56" s="3">
        <v>9.404782499406511E-2</v>
      </c>
      <c r="P56">
        <f t="shared" si="13"/>
        <v>0.17502721634042517</v>
      </c>
      <c r="Q56">
        <f t="shared" si="14"/>
        <v>0.84737520036005021</v>
      </c>
      <c r="R56">
        <f t="shared" si="15"/>
        <v>0.17930151517893039</v>
      </c>
      <c r="U56">
        <f t="shared" si="0"/>
        <v>7.6916317523931507E-2</v>
      </c>
      <c r="V56">
        <f t="shared" si="1"/>
        <v>8.7914759654163701E-3</v>
      </c>
      <c r="W56">
        <f t="shared" si="2"/>
        <v>0.24327483258393179</v>
      </c>
      <c r="X56">
        <f t="shared" si="3"/>
        <v>0.14832483270699479</v>
      </c>
      <c r="Y56">
        <f t="shared" si="4"/>
        <v>1.3820428837334784E-2</v>
      </c>
      <c r="Z56">
        <f t="shared" si="5"/>
        <v>0.19920304107772155</v>
      </c>
      <c r="AA56">
        <f t="shared" si="6"/>
        <v>6.7124883141249911E-2</v>
      </c>
      <c r="AB56">
        <f t="shared" si="7"/>
        <v>0.20433005068425969</v>
      </c>
      <c r="AC56">
        <f t="shared" si="8"/>
        <v>2.6248505417986706E-2</v>
      </c>
      <c r="AD56">
        <f t="shared" si="9"/>
        <v>5.8041328156888262E-2</v>
      </c>
    </row>
    <row r="57" spans="1:30" x14ac:dyDescent="0.25">
      <c r="A57" t="s">
        <v>70</v>
      </c>
      <c r="B57" s="18">
        <v>2.1855440875267456</v>
      </c>
      <c r="C57">
        <v>0.25681280641066467</v>
      </c>
      <c r="D57" s="3">
        <v>4.7500000021946501E-2</v>
      </c>
      <c r="E57" s="3">
        <v>6.4743403938935129E-2</v>
      </c>
      <c r="F57" s="3">
        <v>0.10793507447633915</v>
      </c>
      <c r="G57" s="3">
        <v>5.6438481363460094E-2</v>
      </c>
      <c r="H57" s="3">
        <v>4.7137844566551158E-2</v>
      </c>
      <c r="I57" s="3">
        <v>9.8749018734763702E-2</v>
      </c>
      <c r="J57" s="3">
        <v>0.12372349224937068</v>
      </c>
      <c r="K57" s="3">
        <v>0.10340049307407062</v>
      </c>
      <c r="L57" s="3">
        <v>6.3048642303824759E-2</v>
      </c>
      <c r="M57" s="3">
        <v>0.24014897540078403</v>
      </c>
      <c r="N57" s="3">
        <v>9.4674573728127556E-2</v>
      </c>
      <c r="P57">
        <f t="shared" si="13"/>
        <v>0.1849596236489473</v>
      </c>
      <c r="Q57">
        <f t="shared" si="14"/>
        <v>0.85328458138560048</v>
      </c>
      <c r="R57">
        <f t="shared" si="15"/>
        <v>0.18976242031236193</v>
      </c>
      <c r="U57">
        <f t="shared" si="0"/>
        <v>7.7981920555785317E-2</v>
      </c>
      <c r="V57">
        <f t="shared" si="1"/>
        <v>8.680542639939625E-3</v>
      </c>
      <c r="W57">
        <f t="shared" si="2"/>
        <v>0.24837987838406947</v>
      </c>
      <c r="X57">
        <f t="shared" si="3"/>
        <v>0.15282257924207554</v>
      </c>
      <c r="Y57">
        <f t="shared" si="4"/>
        <v>1.3708881109046223E-2</v>
      </c>
      <c r="Z57">
        <f t="shared" si="5"/>
        <v>0.19532307116425998</v>
      </c>
      <c r="AA57">
        <f t="shared" si="6"/>
        <v>6.6424765421186596E-2</v>
      </c>
      <c r="AB57">
        <f t="shared" si="7"/>
        <v>0.20744293925139651</v>
      </c>
      <c r="AC57">
        <f t="shared" si="8"/>
        <v>2.4871260247740012E-2</v>
      </c>
      <c r="AD57">
        <f t="shared" si="9"/>
        <v>5.7699421343426142E-2</v>
      </c>
    </row>
    <row r="58" spans="1:30" x14ac:dyDescent="0.25">
      <c r="A58" t="s">
        <v>71</v>
      </c>
      <c r="B58" s="18">
        <v>2.1947598813644968</v>
      </c>
      <c r="C58">
        <v>0.25658207564228969</v>
      </c>
      <c r="D58" s="3">
        <v>5.0000047488976018E-2</v>
      </c>
      <c r="E58" s="3">
        <v>6.6098432941502416E-2</v>
      </c>
      <c r="F58" s="3">
        <v>0.10808228639725903</v>
      </c>
      <c r="G58" s="3">
        <v>5.7925621137417192E-2</v>
      </c>
      <c r="H58" s="3">
        <v>4.8715612158198411E-2</v>
      </c>
      <c r="I58" s="3">
        <v>9.9215574840734011E-2</v>
      </c>
      <c r="J58" s="3">
        <v>0.12325505478102132</v>
      </c>
      <c r="K58" s="3">
        <v>0.10370907935116233</v>
      </c>
      <c r="L58" s="3">
        <v>6.443391865009658E-2</v>
      </c>
      <c r="M58" s="3">
        <v>0.23328713386666394</v>
      </c>
      <c r="N58" s="3">
        <v>9.5277285636978917E-2</v>
      </c>
      <c r="P58">
        <f t="shared" si="13"/>
        <v>0.19486960405871409</v>
      </c>
      <c r="Q58">
        <f t="shared" si="14"/>
        <v>0.85916077451156214</v>
      </c>
      <c r="R58">
        <f t="shared" si="15"/>
        <v>0.20023343552355907</v>
      </c>
      <c r="U58">
        <f t="shared" si="0"/>
        <v>7.904067285603314E-2</v>
      </c>
      <c r="V58">
        <f t="shared" si="1"/>
        <v>8.5650548292561818E-3</v>
      </c>
      <c r="W58">
        <f t="shared" si="2"/>
        <v>0.25354927154368806</v>
      </c>
      <c r="X58">
        <f t="shared" si="3"/>
        <v>0.15745442051020681</v>
      </c>
      <c r="Y58">
        <f t="shared" si="4"/>
        <v>1.3589770610453918E-2</v>
      </c>
      <c r="Z58">
        <f t="shared" si="5"/>
        <v>0.19136536887194089</v>
      </c>
      <c r="AA58">
        <f t="shared" si="6"/>
        <v>6.5688553747408951E-2</v>
      </c>
      <c r="AB58">
        <f t="shared" si="7"/>
        <v>0.21055005323514797</v>
      </c>
      <c r="AC58">
        <f t="shared" si="8"/>
        <v>2.3534881569099927E-2</v>
      </c>
      <c r="AD58">
        <f t="shared" si="9"/>
        <v>5.7325837566114264E-2</v>
      </c>
    </row>
    <row r="59" spans="1:30" x14ac:dyDescent="0.25">
      <c r="A59" t="s">
        <v>72</v>
      </c>
      <c r="B59" s="18">
        <v>2.2036179799878703</v>
      </c>
      <c r="C59">
        <v>0.25642082610943195</v>
      </c>
      <c r="D59" s="3">
        <v>5.2500049986333786E-2</v>
      </c>
      <c r="E59" s="3">
        <v>6.7464884965109065E-2</v>
      </c>
      <c r="F59" s="3">
        <v>0.10819344134935613</v>
      </c>
      <c r="G59" s="3">
        <v>5.9436376562155092E-2</v>
      </c>
      <c r="H59" s="3">
        <v>5.0336885383431978E-2</v>
      </c>
      <c r="I59" s="3">
        <v>9.9653135350330713E-2</v>
      </c>
      <c r="J59" s="3">
        <v>0.12274024327613134</v>
      </c>
      <c r="K59" s="3">
        <v>0.103984901087326</v>
      </c>
      <c r="L59" s="3">
        <v>6.5832920372080647E-2</v>
      </c>
      <c r="M59" s="3">
        <v>0.22650464864894271</v>
      </c>
      <c r="N59" s="3">
        <v>9.5852562790979839E-2</v>
      </c>
      <c r="P59">
        <f t="shared" si="13"/>
        <v>0.20474175511753673</v>
      </c>
      <c r="Q59">
        <f t="shared" si="14"/>
        <v>0.86505386962582131</v>
      </c>
      <c r="R59">
        <f t="shared" si="15"/>
        <v>0.2106988189589265</v>
      </c>
      <c r="U59">
        <f t="shared" si="0"/>
        <v>8.0091302418399485E-2</v>
      </c>
      <c r="V59">
        <f t="shared" si="1"/>
        <v>8.4450296539788448E-3</v>
      </c>
      <c r="W59">
        <f t="shared" si="2"/>
        <v>0.25878170858683247</v>
      </c>
      <c r="X59">
        <f t="shared" si="3"/>
        <v>0.16222372534714563</v>
      </c>
      <c r="Y59">
        <f t="shared" si="4"/>
        <v>1.3463023840306268E-2</v>
      </c>
      <c r="Z59">
        <f t="shared" si="5"/>
        <v>0.18733262549230326</v>
      </c>
      <c r="AA59">
        <f t="shared" si="6"/>
        <v>6.4916154819834995E-2</v>
      </c>
      <c r="AB59">
        <f t="shared" si="7"/>
        <v>0.21364832940364034</v>
      </c>
      <c r="AC59">
        <f t="shared" si="8"/>
        <v>2.2239863146871174E-2</v>
      </c>
      <c r="AD59">
        <f t="shared" si="9"/>
        <v>5.692009441069637E-2</v>
      </c>
    </row>
    <row r="60" spans="1:30" x14ac:dyDescent="0.25">
      <c r="A60" t="s">
        <v>73</v>
      </c>
      <c r="B60" s="18">
        <v>2.2121166121621361</v>
      </c>
      <c r="C60">
        <v>0.25633150168434732</v>
      </c>
      <c r="D60" s="3">
        <v>5.5000052490297921E-2</v>
      </c>
      <c r="E60" s="3">
        <v>6.8843101939480456E-2</v>
      </c>
      <c r="F60" s="3">
        <v>0.10826629690607492</v>
      </c>
      <c r="G60" s="3">
        <v>6.0973065657471737E-2</v>
      </c>
      <c r="H60" s="3">
        <v>5.2002331509398869E-2</v>
      </c>
      <c r="I60" s="3">
        <v>0.10005936514228223</v>
      </c>
      <c r="J60" s="3">
        <v>0.12218023453009468</v>
      </c>
      <c r="K60" s="3">
        <v>0.10422560481555053</v>
      </c>
      <c r="L60" s="3">
        <v>6.7246485660991243E-2</v>
      </c>
      <c r="M60" s="3">
        <v>0.21980394432970043</v>
      </c>
      <c r="N60" s="3">
        <v>9.6399569375746424E-2</v>
      </c>
      <c r="P60">
        <f t="shared" si="13"/>
        <v>0.21456610728253872</v>
      </c>
      <c r="Q60">
        <f t="shared" si="14"/>
        <v>0.87097220784394935</v>
      </c>
      <c r="R60">
        <f t="shared" si="15"/>
        <v>0.22114820884716888</v>
      </c>
      <c r="U60">
        <f t="shared" si="0"/>
        <v>8.1132333179209482E-2</v>
      </c>
      <c r="V60">
        <f t="shared" si="1"/>
        <v>8.32054913681856E-3</v>
      </c>
      <c r="W60">
        <f t="shared" si="2"/>
        <v>0.26407713443314984</v>
      </c>
      <c r="X60">
        <f t="shared" si="3"/>
        <v>0.16713425072628471</v>
      </c>
      <c r="Y60">
        <f t="shared" si="4"/>
        <v>1.3328595836260637E-2</v>
      </c>
      <c r="Z60">
        <f t="shared" si="5"/>
        <v>0.18323092408104441</v>
      </c>
      <c r="AA60">
        <f t="shared" si="6"/>
        <v>6.4107766833524524E-2</v>
      </c>
      <c r="AB60">
        <f t="shared" si="7"/>
        <v>0.21673437232766171</v>
      </c>
      <c r="AC60">
        <f t="shared" si="8"/>
        <v>2.0985551235355511E-2</v>
      </c>
      <c r="AD60">
        <f t="shared" si="9"/>
        <v>5.6481698516248874E-2</v>
      </c>
    </row>
    <row r="61" spans="1:30" x14ac:dyDescent="0.25">
      <c r="A61" t="s">
        <v>74</v>
      </c>
      <c r="B61" s="18">
        <v>2.2202536739873819</v>
      </c>
      <c r="C61">
        <v>0.25627652801349149</v>
      </c>
      <c r="D61" s="3">
        <v>5.7499999990152956E-2</v>
      </c>
      <c r="E61" s="3">
        <v>7.020360865217852E-2</v>
      </c>
      <c r="F61" s="3">
        <v>0.10835975287272126</v>
      </c>
      <c r="G61" s="3">
        <v>6.2505042016919088E-2</v>
      </c>
      <c r="H61" s="3">
        <v>5.3748832679460755E-2</v>
      </c>
      <c r="I61" s="3">
        <v>0.10046836753690806</v>
      </c>
      <c r="J61" s="3">
        <v>0.12155723970634834</v>
      </c>
      <c r="K61" s="3">
        <v>0.10448134301151449</v>
      </c>
      <c r="L61" s="3">
        <v>6.8618498248908394E-2</v>
      </c>
      <c r="M61" s="3">
        <v>0.21314949670258623</v>
      </c>
      <c r="N61" s="3">
        <v>9.6907818474171001E-2</v>
      </c>
      <c r="P61">
        <f t="shared" si="13"/>
        <v>0.22436701650307167</v>
      </c>
      <c r="Q61">
        <f t="shared" si="14"/>
        <v>0.8767586363539317</v>
      </c>
      <c r="R61">
        <f t="shared" si="15"/>
        <v>0.23160631351903779</v>
      </c>
      <c r="U61">
        <f t="shared" si="0"/>
        <v>8.2162803716832253E-2</v>
      </c>
      <c r="V61">
        <f t="shared" si="1"/>
        <v>8.1915488780643607E-3</v>
      </c>
      <c r="W61">
        <f t="shared" si="2"/>
        <v>0.26943223588647225</v>
      </c>
      <c r="X61">
        <f t="shared" si="3"/>
        <v>0.17219245851844839</v>
      </c>
      <c r="Y61">
        <f t="shared" si="4"/>
        <v>1.3186396675683686E-2</v>
      </c>
      <c r="Z61">
        <f t="shared" si="5"/>
        <v>0.17905796507071123</v>
      </c>
      <c r="AA61">
        <f t="shared" si="6"/>
        <v>6.3262930341707088E-2</v>
      </c>
      <c r="AB61">
        <f t="shared" si="7"/>
        <v>0.21980550758903838</v>
      </c>
      <c r="AC61">
        <f t="shared" si="8"/>
        <v>1.9772943954575364E-2</v>
      </c>
      <c r="AD61">
        <f t="shared" si="9"/>
        <v>5.6010246631822032E-2</v>
      </c>
    </row>
    <row r="62" spans="1:30" x14ac:dyDescent="0.25">
      <c r="A62" t="s">
        <v>75</v>
      </c>
      <c r="B62" s="18">
        <v>2.2280271481645064</v>
      </c>
      <c r="C62">
        <v>0.25635212339633656</v>
      </c>
      <c r="D62" s="3">
        <v>6.000005749870338E-2</v>
      </c>
      <c r="E62" s="3">
        <v>7.1603836966921283E-2</v>
      </c>
      <c r="F62" s="3">
        <v>0.10832864714941856</v>
      </c>
      <c r="G62" s="3">
        <v>6.4110618755851972E-2</v>
      </c>
      <c r="H62" s="3">
        <v>5.5482230788372978E-2</v>
      </c>
      <c r="I62" s="3">
        <v>0.1008027882412231</v>
      </c>
      <c r="J62" s="3">
        <v>0.12091890480362089</v>
      </c>
      <c r="K62" s="3">
        <v>0.10463142768162439</v>
      </c>
      <c r="L62" s="3">
        <v>7.0096469262543176E-2</v>
      </c>
      <c r="M62" s="3">
        <v>0.20662398002758176</v>
      </c>
      <c r="N62" s="3">
        <v>9.7401096410523275E-2</v>
      </c>
      <c r="P62">
        <f t="shared" si="13"/>
        <v>0.23405328851495216</v>
      </c>
      <c r="Q62">
        <f t="shared" si="14"/>
        <v>0.88281723684825297</v>
      </c>
      <c r="R62">
        <f t="shared" si="15"/>
        <v>0.24197934325492418</v>
      </c>
      <c r="U62">
        <f t="shared" si="0"/>
        <v>8.3180821164588442E-2</v>
      </c>
      <c r="V62">
        <f t="shared" si="1"/>
        <v>8.0581914812111587E-3</v>
      </c>
      <c r="W62">
        <f t="shared" si="2"/>
        <v>0.27484790052758806</v>
      </c>
      <c r="X62">
        <f t="shared" si="3"/>
        <v>0.17739984763794966</v>
      </c>
      <c r="Y62">
        <f t="shared" si="4"/>
        <v>1.3036432458294575E-2</v>
      </c>
      <c r="Z62">
        <f t="shared" si="5"/>
        <v>0.17482351382946068</v>
      </c>
      <c r="AA62">
        <f t="shared" si="6"/>
        <v>6.2382289172994342E-2</v>
      </c>
      <c r="AB62">
        <f t="shared" si="7"/>
        <v>0.2228575505164464</v>
      </c>
      <c r="AC62">
        <f t="shared" si="8"/>
        <v>1.8600946475276544E-2</v>
      </c>
      <c r="AD62">
        <f t="shared" si="9"/>
        <v>5.5505321872520212E-2</v>
      </c>
    </row>
    <row r="63" spans="1:30" x14ac:dyDescent="0.25">
      <c r="A63" t="s">
        <v>76</v>
      </c>
      <c r="B63" s="18">
        <v>2.2354342573207164</v>
      </c>
      <c r="C63">
        <v>0.25647075764273064</v>
      </c>
      <c r="D63" s="3">
        <v>6.2499999995352808E-2</v>
      </c>
      <c r="E63" s="3">
        <v>7.3022940116888993E-2</v>
      </c>
      <c r="F63" s="3">
        <v>0.10829617935575715</v>
      </c>
      <c r="G63" s="3">
        <v>6.5717404370351423E-2</v>
      </c>
      <c r="H63" s="3">
        <v>5.7299361166442853E-2</v>
      </c>
      <c r="I63" s="3">
        <v>0.1011142921479159</v>
      </c>
      <c r="J63" s="3">
        <v>0.12021697034145762</v>
      </c>
      <c r="K63" s="3">
        <v>0.10477235899470173</v>
      </c>
      <c r="L63" s="3">
        <v>7.1531705506149415E-2</v>
      </c>
      <c r="M63" s="3">
        <v>0.20017149131693604</v>
      </c>
      <c r="N63" s="3">
        <v>9.7857296563962567E-2</v>
      </c>
      <c r="P63">
        <f t="shared" si="13"/>
        <v>0.2436924995652591</v>
      </c>
      <c r="Q63">
        <f t="shared" si="14"/>
        <v>0.88876981512244146</v>
      </c>
      <c r="R63">
        <f t="shared" si="15"/>
        <v>0.25233596559913168</v>
      </c>
      <c r="U63">
        <f t="shared" si="0"/>
        <v>8.4185049567647899E-2</v>
      </c>
      <c r="V63">
        <f t="shared" si="1"/>
        <v>7.9204404776525746E-3</v>
      </c>
      <c r="W63">
        <f t="shared" si="2"/>
        <v>0.28031865413470441</v>
      </c>
      <c r="X63">
        <f t="shared" si="3"/>
        <v>0.18276360434436362</v>
      </c>
      <c r="Y63">
        <f t="shared" si="4"/>
        <v>1.2878634782876991E-2</v>
      </c>
      <c r="Z63">
        <f t="shared" si="5"/>
        <v>0.17052627104223433</v>
      </c>
      <c r="AA63">
        <f t="shared" si="6"/>
        <v>6.1465546701593342E-2</v>
      </c>
      <c r="AB63">
        <f t="shared" si="7"/>
        <v>0.22588663422536207</v>
      </c>
      <c r="AC63">
        <f t="shared" si="8"/>
        <v>1.7470664350815967E-2</v>
      </c>
      <c r="AD63">
        <f t="shared" si="9"/>
        <v>5.4966616245541298E-2</v>
      </c>
    </row>
    <row r="64" spans="1:30" x14ac:dyDescent="0.25">
      <c r="A64" t="s">
        <v>77</v>
      </c>
      <c r="B64" s="18">
        <v>2.2424729237824779</v>
      </c>
      <c r="C64">
        <v>0.2566910544909064</v>
      </c>
      <c r="D64" s="3">
        <v>6.5000000003794078E-2</v>
      </c>
      <c r="E64" s="3">
        <v>7.4444163202822267E-2</v>
      </c>
      <c r="F64" s="3">
        <v>0.10819260254250712</v>
      </c>
      <c r="G64" s="3">
        <v>6.7375338196819415E-2</v>
      </c>
      <c r="H64" s="3">
        <v>5.9138025488692354E-2</v>
      </c>
      <c r="I64" s="3">
        <v>0.10138162891610998</v>
      </c>
      <c r="J64" s="3">
        <v>0.1194830341695584</v>
      </c>
      <c r="K64" s="3">
        <v>0.10485268074314838</v>
      </c>
      <c r="L64" s="3">
        <v>7.3027878275148908E-2</v>
      </c>
      <c r="M64" s="3">
        <v>0.1938179168004647</v>
      </c>
      <c r="N64" s="3">
        <v>9.8286731678787737E-2</v>
      </c>
      <c r="P64">
        <f t="shared" si="13"/>
        <v>0.25322269267508418</v>
      </c>
      <c r="Q64">
        <f t="shared" si="14"/>
        <v>0.89486607754171998</v>
      </c>
      <c r="R64">
        <f t="shared" si="15"/>
        <v>0.26261201181664467</v>
      </c>
      <c r="U64">
        <f t="shared" si="0"/>
        <v>8.5173998918929558E-2</v>
      </c>
      <c r="V64">
        <f t="shared" si="1"/>
        <v>7.778352167256114E-3</v>
      </c>
      <c r="W64">
        <f t="shared" si="2"/>
        <v>0.28584549760417355</v>
      </c>
      <c r="X64">
        <f t="shared" si="3"/>
        <v>0.18828807195478689</v>
      </c>
      <c r="Y64">
        <f t="shared" si="4"/>
        <v>1.2712939198407075E-2</v>
      </c>
      <c r="Z64">
        <f t="shared" si="5"/>
        <v>0.16617099339594163</v>
      </c>
      <c r="AA64">
        <f t="shared" si="6"/>
        <v>6.0512784681757317E-2</v>
      </c>
      <c r="AB64">
        <f t="shared" si="7"/>
        <v>0.22888959870861331</v>
      </c>
      <c r="AC64">
        <f t="shared" si="8"/>
        <v>1.6381522088550843E-2</v>
      </c>
      <c r="AD64">
        <f t="shared" si="9"/>
        <v>5.4393567338354328E-2</v>
      </c>
    </row>
    <row r="65" spans="1:30" x14ac:dyDescent="0.25">
      <c r="A65" t="s">
        <v>78</v>
      </c>
      <c r="B65" s="18">
        <v>2.2491404109368323</v>
      </c>
      <c r="C65">
        <v>0.25697574533220402</v>
      </c>
      <c r="D65" s="3">
        <v>6.7499999995030868E-2</v>
      </c>
      <c r="E65" s="3">
        <v>7.5891821122893638E-2</v>
      </c>
      <c r="F65" s="3">
        <v>0.10806030631424676</v>
      </c>
      <c r="G65" s="3">
        <v>6.9052771038945665E-2</v>
      </c>
      <c r="H65" s="3">
        <v>6.1041068501521648E-2</v>
      </c>
      <c r="I65" s="3">
        <v>0.10161570267972936</v>
      </c>
      <c r="J65" s="3">
        <v>0.11869995280591573</v>
      </c>
      <c r="K65" s="3">
        <v>0.10490275337337598</v>
      </c>
      <c r="L65" s="3">
        <v>7.4506693996797657E-2</v>
      </c>
      <c r="M65" s="3">
        <v>0.18754905633717764</v>
      </c>
      <c r="N65" s="3">
        <v>9.8679873840890803E-2</v>
      </c>
      <c r="P65">
        <f t="shared" si="13"/>
        <v>0.26267070422451971</v>
      </c>
      <c r="Q65">
        <f t="shared" si="14"/>
        <v>0.90094151021109592</v>
      </c>
      <c r="R65">
        <f t="shared" si="15"/>
        <v>0.27283428484458067</v>
      </c>
      <c r="U65">
        <f t="shared" si="0"/>
        <v>8.6134274369408348E-2</v>
      </c>
      <c r="V65">
        <f t="shared" si="1"/>
        <v>7.631921952736302E-3</v>
      </c>
      <c r="W65">
        <f t="shared" si="2"/>
        <v>0.29134713058948114</v>
      </c>
      <c r="X65">
        <f t="shared" si="3"/>
        <v>0.19405557431335796</v>
      </c>
      <c r="Y65">
        <f t="shared" si="4"/>
        <v>1.2539576943998421E-2</v>
      </c>
      <c r="Z65">
        <f t="shared" si="5"/>
        <v>0.16174600462983757</v>
      </c>
      <c r="AA65">
        <f t="shared" si="6"/>
        <v>5.9524655194973394E-2</v>
      </c>
      <c r="AB65">
        <f t="shared" si="7"/>
        <v>0.23182505371592055</v>
      </c>
      <c r="AC65">
        <f t="shared" si="8"/>
        <v>1.5338424466765834E-2</v>
      </c>
      <c r="AD65">
        <f t="shared" si="9"/>
        <v>5.3787238041853369E-2</v>
      </c>
    </row>
    <row r="66" spans="1:30" x14ac:dyDescent="0.25">
      <c r="A66" t="s">
        <v>79</v>
      </c>
      <c r="B66" s="18">
        <v>2.255434083222398</v>
      </c>
      <c r="C66">
        <v>0.25733888577539027</v>
      </c>
      <c r="D66" s="3">
        <v>7.0000067492079321E-2</v>
      </c>
      <c r="E66" s="3">
        <v>7.7338251410127484E-2</v>
      </c>
      <c r="F66" s="3">
        <v>0.10788386987672932</v>
      </c>
      <c r="G66" s="3">
        <v>7.0757481565020999E-2</v>
      </c>
      <c r="H66" s="3">
        <v>6.2997595783093219E-2</v>
      </c>
      <c r="I66" s="3">
        <v>0.10181024592486064</v>
      </c>
      <c r="J66" s="3">
        <v>0.11787389918457722</v>
      </c>
      <c r="K66" s="3">
        <v>0.10491047825834264</v>
      </c>
      <c r="L66" s="3">
        <v>7.6018150134267173E-2</v>
      </c>
      <c r="M66" s="3">
        <v>0.1813732543150598</v>
      </c>
      <c r="N66" s="3">
        <v>9.903677353079092E-2</v>
      </c>
      <c r="P66">
        <f t="shared" si="13"/>
        <v>0.27201511843482745</v>
      </c>
      <c r="Q66">
        <f t="shared" si="14"/>
        <v>0.90707837449690376</v>
      </c>
      <c r="R66">
        <f t="shared" si="15"/>
        <v>0.28298023713057618</v>
      </c>
      <c r="U66">
        <f t="shared" si="0"/>
        <v>8.7085224856016066E-2</v>
      </c>
      <c r="V66">
        <f t="shared" si="1"/>
        <v>7.4814980724228191E-3</v>
      </c>
      <c r="W66">
        <f t="shared" si="2"/>
        <v>0.29696678201078464</v>
      </c>
      <c r="X66">
        <f t="shared" si="3"/>
        <v>0.19992388648363613</v>
      </c>
      <c r="Y66">
        <f t="shared" si="4"/>
        <v>1.2358211853844262E-2</v>
      </c>
      <c r="Z66">
        <f t="shared" si="5"/>
        <v>0.15728895657071973</v>
      </c>
      <c r="AA66">
        <f t="shared" si="6"/>
        <v>5.8501479185438035E-2</v>
      </c>
      <c r="AB66">
        <f t="shared" si="7"/>
        <v>0.23475584944039316</v>
      </c>
      <c r="AC66">
        <f t="shared" si="8"/>
        <v>1.4331413196717538E-2</v>
      </c>
      <c r="AD66">
        <f t="shared" si="9"/>
        <v>5.3145135980658058E-2</v>
      </c>
    </row>
    <row r="67" spans="1:30" x14ac:dyDescent="0.25">
      <c r="A67" t="s">
        <v>80</v>
      </c>
      <c r="B67" s="18">
        <v>2.2613505360087567</v>
      </c>
      <c r="C67">
        <v>0.2577722804506517</v>
      </c>
      <c r="D67" s="3">
        <v>7.2500000008450652E-2</v>
      </c>
      <c r="E67" s="3">
        <v>7.8793666529982112E-2</v>
      </c>
      <c r="F67" s="3">
        <v>0.10767190088341867</v>
      </c>
      <c r="G67" s="3">
        <v>7.2486665183029958E-2</v>
      </c>
      <c r="H67" s="3">
        <v>6.5008966712957805E-2</v>
      </c>
      <c r="I67" s="3">
        <v>0.10197539609336694</v>
      </c>
      <c r="J67" s="3">
        <v>0.11699741995928933</v>
      </c>
      <c r="K67" s="3">
        <v>0.10488574606848892</v>
      </c>
      <c r="L67" s="3">
        <v>7.7531961845482292E-2</v>
      </c>
      <c r="M67" s="3">
        <v>0.17528121119607049</v>
      </c>
      <c r="N67" s="3">
        <v>9.936706568430724E-2</v>
      </c>
      <c r="P67">
        <f t="shared" si="13"/>
        <v>0.28125599805263063</v>
      </c>
      <c r="Q67">
        <f t="shared" si="14"/>
        <v>0.91321851982646163</v>
      </c>
      <c r="R67">
        <f t="shared" si="15"/>
        <v>0.29304878363431702</v>
      </c>
      <c r="U67">
        <f t="shared" si="0"/>
        <v>8.7984699391680951E-2</v>
      </c>
      <c r="V67">
        <f t="shared" si="1"/>
        <v>7.3256083742618723E-3</v>
      </c>
      <c r="W67">
        <f t="shared" si="2"/>
        <v>0.30274795531880411</v>
      </c>
      <c r="X67">
        <f t="shared" si="3"/>
        <v>0.2059641292499598</v>
      </c>
      <c r="Y67">
        <f t="shared" si="4"/>
        <v>1.2173351087467333E-2</v>
      </c>
      <c r="Z67">
        <f t="shared" si="5"/>
        <v>0.15271100795051606</v>
      </c>
      <c r="AA67">
        <f t="shared" si="6"/>
        <v>5.7450477108515891E-2</v>
      </c>
      <c r="AB67">
        <f t="shared" si="7"/>
        <v>0.23756709778805191</v>
      </c>
      <c r="AC67">
        <f t="shared" si="8"/>
        <v>1.3365381637968044E-2</v>
      </c>
      <c r="AD67">
        <f t="shared" si="9"/>
        <v>5.2493702856526173E-2</v>
      </c>
    </row>
    <row r="68" spans="1:30" x14ac:dyDescent="0.25">
      <c r="A68" t="s">
        <v>81</v>
      </c>
      <c r="B68" s="18">
        <v>2.2668872012497445</v>
      </c>
      <c r="C68">
        <v>0.25825407993822802</v>
      </c>
      <c r="D68" s="3">
        <v>7.4999999999913081E-2</v>
      </c>
      <c r="E68" s="3">
        <v>8.0248230782330801E-2</v>
      </c>
      <c r="F68" s="3">
        <v>0.10742060642757377</v>
      </c>
      <c r="G68" s="3">
        <v>7.4214842567931372E-2</v>
      </c>
      <c r="H68" s="3">
        <v>6.7112453659877211E-2</v>
      </c>
      <c r="I68" s="3">
        <v>0.10211817900324842</v>
      </c>
      <c r="J68" s="3">
        <v>0.11604175138304358</v>
      </c>
      <c r="K68" s="3">
        <v>0.10483064925957186</v>
      </c>
      <c r="L68" s="3">
        <v>7.9044056160348763E-2</v>
      </c>
      <c r="M68" s="3">
        <v>0.16928821551129908</v>
      </c>
      <c r="N68" s="3">
        <v>9.9681015246938551E-2</v>
      </c>
      <c r="P68">
        <f t="shared" si="13"/>
        <v>0.29041167526899242</v>
      </c>
      <c r="Q68">
        <f t="shared" si="14"/>
        <v>0.91928930216838423</v>
      </c>
      <c r="R68">
        <f t="shared" si="15"/>
        <v>0.30305829384031358</v>
      </c>
      <c r="U68">
        <f t="shared" si="0"/>
        <v>8.8884800576801648E-2</v>
      </c>
      <c r="V68">
        <f t="shared" si="1"/>
        <v>7.1675928271189744E-3</v>
      </c>
      <c r="W68">
        <f t="shared" si="2"/>
        <v>0.30848915886909645</v>
      </c>
      <c r="X68">
        <f t="shared" si="3"/>
        <v>0.21220225877929702</v>
      </c>
      <c r="Y68">
        <f t="shared" si="4"/>
        <v>1.197507338582046E-2</v>
      </c>
      <c r="Z68">
        <f t="shared" si="5"/>
        <v>0.14815868046338584</v>
      </c>
      <c r="AA68">
        <f t="shared" si="6"/>
        <v>5.6357056346936739E-2</v>
      </c>
      <c r="AB68">
        <f t="shared" si="7"/>
        <v>0.24040532271910345</v>
      </c>
      <c r="AC68">
        <f t="shared" si="8"/>
        <v>1.2443771527616432E-2</v>
      </c>
      <c r="AD68">
        <f t="shared" si="9"/>
        <v>5.1772517343664406E-2</v>
      </c>
    </row>
    <row r="69" spans="1:30" x14ac:dyDescent="0.25">
      <c r="A69" t="s">
        <v>82</v>
      </c>
      <c r="B69" s="18">
        <v>2.272040615442477</v>
      </c>
      <c r="C69">
        <v>0.25884751364147163</v>
      </c>
      <c r="D69" s="3">
        <v>7.7500000009964889E-2</v>
      </c>
      <c r="E69" s="3">
        <v>8.1725146217778405E-2</v>
      </c>
      <c r="F69" s="3">
        <v>0.10712203820828693</v>
      </c>
      <c r="G69" s="3">
        <v>7.6007587376890853E-2</v>
      </c>
      <c r="H69" s="3">
        <v>6.9230613664016241E-2</v>
      </c>
      <c r="I69" s="3">
        <v>0.10220602591146209</v>
      </c>
      <c r="J69" s="3">
        <v>0.11507712667598409</v>
      </c>
      <c r="K69" s="3">
        <v>0.10472305589740626</v>
      </c>
      <c r="L69" s="3">
        <v>8.0586607230468163E-2</v>
      </c>
      <c r="M69" s="3">
        <v>0.16338138122181178</v>
      </c>
      <c r="N69" s="3">
        <v>9.9940417524358144E-2</v>
      </c>
      <c r="P69">
        <f t="shared" si="13"/>
        <v>0.29940407354002924</v>
      </c>
      <c r="Q69">
        <f t="shared" si="14"/>
        <v>0.92551784385160718</v>
      </c>
      <c r="R69">
        <f t="shared" si="15"/>
        <v>0.31292638069283224</v>
      </c>
      <c r="U69">
        <f t="shared" si="0"/>
        <v>8.9758406440116983E-2</v>
      </c>
      <c r="V69">
        <f t="shared" si="1"/>
        <v>7.0049918182361597E-3</v>
      </c>
      <c r="W69">
        <f t="shared" si="2"/>
        <v>0.31426275052436464</v>
      </c>
      <c r="X69">
        <f t="shared" si="3"/>
        <v>0.21862404941909602</v>
      </c>
      <c r="Y69">
        <f t="shared" si="4"/>
        <v>1.1770630515495465E-2</v>
      </c>
      <c r="Z69">
        <f t="shared" si="5"/>
        <v>0.14356281049263991</v>
      </c>
      <c r="AA69">
        <f t="shared" si="6"/>
        <v>5.5231007403851624E-2</v>
      </c>
      <c r="AB69">
        <f t="shared" si="7"/>
        <v>0.2431807711147759</v>
      </c>
      <c r="AC69">
        <f t="shared" si="8"/>
        <v>1.1559726829977404E-2</v>
      </c>
      <c r="AD69">
        <f t="shared" si="9"/>
        <v>5.1027409003748012E-2</v>
      </c>
    </row>
    <row r="70" spans="1:30" x14ac:dyDescent="0.25">
      <c r="A70" t="s">
        <v>83</v>
      </c>
      <c r="B70" s="18">
        <v>2.2768074233346565</v>
      </c>
      <c r="C70">
        <v>0.25951981190719364</v>
      </c>
      <c r="D70" s="3">
        <v>8.0000000004222444E-2</v>
      </c>
      <c r="E70" s="3">
        <v>8.3209147074490342E-2</v>
      </c>
      <c r="F70" s="3">
        <v>0.10678112952480387</v>
      </c>
      <c r="G70" s="3">
        <v>7.783019017302524E-2</v>
      </c>
      <c r="H70" s="3">
        <v>7.1407865641432491E-2</v>
      </c>
      <c r="I70" s="3">
        <v>0.10225594152687588</v>
      </c>
      <c r="J70" s="3">
        <v>0.11406833153055711</v>
      </c>
      <c r="K70" s="3">
        <v>0.10457499365289065</v>
      </c>
      <c r="L70" s="3">
        <v>8.2140374453156306E-2</v>
      </c>
      <c r="M70" s="3">
        <v>0.15756735654241238</v>
      </c>
      <c r="N70" s="3">
        <v>0.10016466990392343</v>
      </c>
      <c r="P70">
        <f t="shared" si="13"/>
        <v>0.30826162910765009</v>
      </c>
      <c r="Q70">
        <f t="shared" si="14"/>
        <v>0.93178599547088725</v>
      </c>
      <c r="R70">
        <f t="shared" si="15"/>
        <v>0.32268155663089387</v>
      </c>
      <c r="U70">
        <f t="shared" si="0"/>
        <v>9.0604452346353198E-2</v>
      </c>
      <c r="V70">
        <f t="shared" si="1"/>
        <v>6.8376421591061116E-3</v>
      </c>
      <c r="W70">
        <f t="shared" si="2"/>
        <v>0.32007869654684212</v>
      </c>
      <c r="X70">
        <f t="shared" si="3"/>
        <v>0.22523706153436435</v>
      </c>
      <c r="Y70">
        <f t="shared" si="4"/>
        <v>1.1559181588512737E-2</v>
      </c>
      <c r="Z70">
        <f t="shared" si="5"/>
        <v>0.13893680344007961</v>
      </c>
      <c r="AA70">
        <f t="shared" si="6"/>
        <v>5.4069378043600874E-2</v>
      </c>
      <c r="AB70">
        <f t="shared" si="7"/>
        <v>0.24588734249615068</v>
      </c>
      <c r="AC70">
        <f t="shared" si="8"/>
        <v>1.0715387561873433E-2</v>
      </c>
      <c r="AD70">
        <f t="shared" si="9"/>
        <v>5.025463033728244E-2</v>
      </c>
    </row>
    <row r="71" spans="1:30" x14ac:dyDescent="0.25">
      <c r="A71" t="s">
        <v>84</v>
      </c>
      <c r="B71" s="18">
        <v>2.2811842022621081</v>
      </c>
      <c r="C71">
        <v>0.26027157796662093</v>
      </c>
      <c r="D71" s="3">
        <v>8.2500079988782643E-2</v>
      </c>
      <c r="E71" s="3">
        <v>8.4700826822283706E-2</v>
      </c>
      <c r="F71" s="3">
        <v>0.10639639640342674</v>
      </c>
      <c r="G71" s="3">
        <v>7.9682348838528635E-2</v>
      </c>
      <c r="H71" s="3">
        <v>7.364733152526115E-2</v>
      </c>
      <c r="I71" s="3">
        <v>0.10226622438892048</v>
      </c>
      <c r="J71" s="3">
        <v>0.11301510280651479</v>
      </c>
      <c r="K71" s="3">
        <v>0.10438479794193832</v>
      </c>
      <c r="L71" s="3">
        <v>8.3705851983236587E-2</v>
      </c>
      <c r="M71" s="3">
        <v>0.15184896302244924</v>
      </c>
      <c r="N71" s="3">
        <v>0.10035215630794396</v>
      </c>
      <c r="P71">
        <f t="shared" si="13"/>
        <v>0.31697690786415039</v>
      </c>
      <c r="Q71">
        <f t="shared" si="14"/>
        <v>0.93809621740192017</v>
      </c>
      <c r="R71">
        <f t="shared" si="15"/>
        <v>0.33231491964749771</v>
      </c>
      <c r="U71">
        <f t="shared" si="0"/>
        <v>9.1417463328175769E-2</v>
      </c>
      <c r="V71">
        <f t="shared" si="1"/>
        <v>6.6686414251365912E-3</v>
      </c>
      <c r="W71">
        <f t="shared" si="2"/>
        <v>0.32590667570091747</v>
      </c>
      <c r="X71">
        <f t="shared" si="3"/>
        <v>0.23206211631299792</v>
      </c>
      <c r="Y71">
        <f t="shared" si="4"/>
        <v>1.1338679794440519E-2</v>
      </c>
      <c r="Z71">
        <f t="shared" si="5"/>
        <v>0.13428297884969689</v>
      </c>
      <c r="AA71">
        <f t="shared" si="6"/>
        <v>5.2879907566582819E-2</v>
      </c>
      <c r="AB71">
        <f t="shared" si="7"/>
        <v>0.24854644213612842</v>
      </c>
      <c r="AC71">
        <f t="shared" si="8"/>
        <v>9.9109437229522694E-3</v>
      </c>
      <c r="AD71">
        <f t="shared" si="9"/>
        <v>4.9431730635553429E-2</v>
      </c>
    </row>
    <row r="72" spans="1:30" x14ac:dyDescent="0.25">
      <c r="A72" t="s">
        <v>85</v>
      </c>
      <c r="B72" s="18">
        <v>2.2851669532301995</v>
      </c>
      <c r="C72">
        <v>0.26110378158608855</v>
      </c>
      <c r="D72" s="3">
        <v>8.5000082484150724E-2</v>
      </c>
      <c r="E72" s="3">
        <v>8.6200023492139177E-2</v>
      </c>
      <c r="F72" s="3">
        <v>0.10596736420622871</v>
      </c>
      <c r="G72" s="3">
        <v>8.1564575544537735E-2</v>
      </c>
      <c r="H72" s="3">
        <v>7.594978072292087E-2</v>
      </c>
      <c r="I72" s="3">
        <v>0.10223615076869569</v>
      </c>
      <c r="J72" s="3">
        <v>0.11191734300112531</v>
      </c>
      <c r="K72" s="3">
        <v>0.10415186153975244</v>
      </c>
      <c r="L72" s="3">
        <v>8.5283004804309129E-2</v>
      </c>
      <c r="M72" s="3">
        <v>0.14622780016410292</v>
      </c>
      <c r="N72" s="3">
        <v>0.10050209538919022</v>
      </c>
      <c r="P72">
        <f t="shared" si="13"/>
        <v>0.32554136890631491</v>
      </c>
      <c r="Q72">
        <f t="shared" si="14"/>
        <v>0.94444969050241778</v>
      </c>
      <c r="R72">
        <f t="shared" si="15"/>
        <v>0.34181623839576847</v>
      </c>
      <c r="U72">
        <f t="shared" si="0"/>
        <v>9.2203973378168852E-2</v>
      </c>
      <c r="V72">
        <f t="shared" si="1"/>
        <v>6.4986586199714726E-3</v>
      </c>
      <c r="W72">
        <f t="shared" si="2"/>
        <v>0.33169099221225834</v>
      </c>
      <c r="X72">
        <f t="shared" si="3"/>
        <v>0.23906422905869743</v>
      </c>
      <c r="Y72">
        <f t="shared" si="4"/>
        <v>1.1112132732249999E-2</v>
      </c>
      <c r="Z72">
        <f t="shared" si="5"/>
        <v>0.12957278618565765</v>
      </c>
      <c r="AA72">
        <f t="shared" si="6"/>
        <v>5.1679323765854671E-2</v>
      </c>
      <c r="AB72">
        <f t="shared" si="7"/>
        <v>0.25118588539007547</v>
      </c>
      <c r="AC72">
        <f t="shared" si="8"/>
        <v>9.1373366364650415E-3</v>
      </c>
      <c r="AD72">
        <f t="shared" si="9"/>
        <v>4.8568661489212468E-2</v>
      </c>
    </row>
    <row r="73" spans="1:30" x14ac:dyDescent="0.25">
      <c r="A73" t="s">
        <v>86</v>
      </c>
      <c r="B73" s="18">
        <v>2.2887519266954945</v>
      </c>
      <c r="C73">
        <v>0.26201733564830476</v>
      </c>
      <c r="D73" s="3">
        <v>8.7500084978000131E-2</v>
      </c>
      <c r="E73" s="3">
        <v>8.7706365476808532E-2</v>
      </c>
      <c r="F73" s="3">
        <v>0.10549348390789205</v>
      </c>
      <c r="G73" s="3">
        <v>8.3477326155146706E-2</v>
      </c>
      <c r="H73" s="3">
        <v>7.831703611867738E-2</v>
      </c>
      <c r="I73" s="3">
        <v>0.1021649414026331</v>
      </c>
      <c r="J73" s="3">
        <v>0.11077500244686074</v>
      </c>
      <c r="K73" s="3">
        <v>0.10387552258749773</v>
      </c>
      <c r="L73" s="3">
        <v>8.6871602082364802E-2</v>
      </c>
      <c r="M73" s="3">
        <v>0.1407051076434877</v>
      </c>
      <c r="N73" s="3">
        <v>0.10061361215653465</v>
      </c>
      <c r="P73">
        <f t="shared" si="13"/>
        <v>0.33394769381003075</v>
      </c>
      <c r="Q73">
        <f t="shared" si="14"/>
        <v>0.95084814003656981</v>
      </c>
      <c r="R73">
        <f t="shared" si="15"/>
        <v>0.3511765295222628</v>
      </c>
      <c r="U73">
        <f t="shared" ref="U73:U119" si="16">$D$6*E104</f>
        <v>9.2962524148380479E-2</v>
      </c>
      <c r="V73">
        <f t="shared" ref="V73:V119" si="17">$E$6*F104</f>
        <v>6.3221371233318432E-3</v>
      </c>
      <c r="W73">
        <f t="shared" ref="W73:W119" si="18">$F$6*G104</f>
        <v>0.33755432829292237</v>
      </c>
      <c r="X73">
        <f t="shared" ref="X73:X119" si="19">$G$6*H104</f>
        <v>0.24629298895420312</v>
      </c>
      <c r="Y73">
        <f t="shared" ref="Y73:Y119" si="20">$H$6*I104</f>
        <v>1.0877827626164339E-2</v>
      </c>
      <c r="Z73">
        <f t="shared" ref="Z73:Z119" si="21">$I$6*J104</f>
        <v>0.12487464156269594</v>
      </c>
      <c r="AA73">
        <f t="shared" ref="AA73:AA119" si="22">$J$6*K104</f>
        <v>5.0425661106125785E-2</v>
      </c>
      <c r="AB73">
        <f t="shared" ref="AB73:AB119" si="23">$K$6*L104</f>
        <v>0.25367570363658137</v>
      </c>
      <c r="AC73">
        <f t="shared" ref="AC73:AC119" si="24">$L$6*M104</f>
        <v>8.4074701597889132E-3</v>
      </c>
      <c r="AD73">
        <f t="shared" ref="AD73:AD119" si="25">$M$6*N104</f>
        <v>4.7688009485510129E-2</v>
      </c>
    </row>
    <row r="74" spans="1:30" x14ac:dyDescent="0.25">
      <c r="A74" t="s">
        <v>87</v>
      </c>
      <c r="B74" s="18">
        <v>2.2919349496108521</v>
      </c>
      <c r="C74">
        <v>0.26301292287186345</v>
      </c>
      <c r="D74" s="3">
        <v>8.9999999997701655E-2</v>
      </c>
      <c r="E74" s="3">
        <v>8.9219097109935003E-2</v>
      </c>
      <c r="F74" s="3">
        <v>0.10497439312056059</v>
      </c>
      <c r="G74" s="3">
        <v>8.5420673109208548E-2</v>
      </c>
      <c r="H74" s="3">
        <v>8.0751188186231393E-2</v>
      </c>
      <c r="I74" s="3">
        <v>0.1020518484582809</v>
      </c>
      <c r="J74" s="3">
        <v>0.10958848775566411</v>
      </c>
      <c r="K74" s="3">
        <v>0.10355520259762689</v>
      </c>
      <c r="L74" s="3">
        <v>8.8471025850434648E-2</v>
      </c>
      <c r="M74" s="3">
        <v>0.13528228296674638</v>
      </c>
      <c r="N74" s="3">
        <v>0.10068580077598968</v>
      </c>
      <c r="P74">
        <f t="shared" si="13"/>
        <v>0.34218850927544919</v>
      </c>
      <c r="Q74">
        <f t="shared" si="14"/>
        <v>0.95729293616443445</v>
      </c>
      <c r="R74">
        <f t="shared" si="15"/>
        <v>0.36038665226152822</v>
      </c>
      <c r="U74">
        <f t="shared" si="16"/>
        <v>9.3650681271234021E-2</v>
      </c>
      <c r="V74">
        <f t="shared" si="17"/>
        <v>6.1448042542391135E-3</v>
      </c>
      <c r="W74">
        <f t="shared" si="18"/>
        <v>0.34344586775906466</v>
      </c>
      <c r="X74">
        <f t="shared" si="19"/>
        <v>0.2537719036570808</v>
      </c>
      <c r="Y74">
        <f t="shared" si="20"/>
        <v>1.0635949563770137E-2</v>
      </c>
      <c r="Z74">
        <f t="shared" si="21"/>
        <v>0.12013752829257653</v>
      </c>
      <c r="AA74">
        <f t="shared" si="22"/>
        <v>4.9132497222452512E-2</v>
      </c>
      <c r="AB74">
        <f t="shared" si="23"/>
        <v>0.25612677709399356</v>
      </c>
      <c r="AC74">
        <f t="shared" si="24"/>
        <v>7.7201268726223102E-3</v>
      </c>
      <c r="AD74">
        <f t="shared" si="25"/>
        <v>4.6760134752930997E-2</v>
      </c>
    </row>
    <row r="75" spans="1:30" x14ac:dyDescent="0.25">
      <c r="A75" t="s">
        <v>88</v>
      </c>
      <c r="B75" s="18">
        <v>2.2947119800520244</v>
      </c>
      <c r="C75">
        <v>0.26402286259407298</v>
      </c>
      <c r="D75" s="3">
        <v>9.2500089981632838E-2</v>
      </c>
      <c r="E75" s="3">
        <v>9.0746021359995044E-2</v>
      </c>
      <c r="F75" s="3">
        <v>0.10441834720714452</v>
      </c>
      <c r="G75" s="3">
        <v>8.7332879950583267E-2</v>
      </c>
      <c r="H75" s="3">
        <v>8.3264687568623846E-2</v>
      </c>
      <c r="I75" s="3">
        <v>0.10194606608126443</v>
      </c>
      <c r="J75" s="3">
        <v>0.10825566473180684</v>
      </c>
      <c r="K75" s="3">
        <v>0.1032217134579437</v>
      </c>
      <c r="L75" s="3">
        <v>9.0077156841414305E-2</v>
      </c>
      <c r="M75" s="3">
        <v>0.12995754831283765</v>
      </c>
      <c r="N75" s="3">
        <v>0.10077991415518908</v>
      </c>
      <c r="P75">
        <f t="shared" si="13"/>
        <v>0.35034878825569316</v>
      </c>
      <c r="Q75">
        <f t="shared" si="14"/>
        <v>0.96350522995766097</v>
      </c>
      <c r="R75">
        <f t="shared" si="15"/>
        <v>0.36953427082482654</v>
      </c>
      <c r="U75">
        <f t="shared" si="16"/>
        <v>9.4340291707489574E-2</v>
      </c>
      <c r="V75">
        <f t="shared" si="17"/>
        <v>5.9604839684679429E-3</v>
      </c>
      <c r="W75">
        <f t="shared" si="18"/>
        <v>0.34933964451250049</v>
      </c>
      <c r="X75">
        <f t="shared" si="19"/>
        <v>0.26147525740514077</v>
      </c>
      <c r="Y75">
        <f t="shared" si="20"/>
        <v>1.038744955630554E-2</v>
      </c>
      <c r="Z75">
        <f t="shared" si="21"/>
        <v>0.11544193702364598</v>
      </c>
      <c r="AA75">
        <f t="shared" si="22"/>
        <v>4.7821293712076274E-2</v>
      </c>
      <c r="AB75">
        <f t="shared" si="23"/>
        <v>0.25838625657904202</v>
      </c>
      <c r="AC75">
        <f t="shared" si="24"/>
        <v>7.0686490313639719E-3</v>
      </c>
      <c r="AD75">
        <f t="shared" si="25"/>
        <v>4.5799604771575859E-2</v>
      </c>
    </row>
    <row r="76" spans="1:30" x14ac:dyDescent="0.25">
      <c r="A76" t="s">
        <v>89</v>
      </c>
      <c r="B76" s="18">
        <v>2.2970784003617069</v>
      </c>
      <c r="C76">
        <v>0.26518044297333609</v>
      </c>
      <c r="D76" s="3">
        <v>9.4999999984328329E-2</v>
      </c>
      <c r="E76" s="3">
        <v>9.2276989443764862E-2</v>
      </c>
      <c r="F76" s="3">
        <v>0.10380331214307453</v>
      </c>
      <c r="G76" s="3">
        <v>8.9332530228620116E-2</v>
      </c>
      <c r="H76" s="3">
        <v>8.5837862751878102E-2</v>
      </c>
      <c r="I76" s="3">
        <v>0.10174658252497229</v>
      </c>
      <c r="J76" s="3">
        <v>0.1069772273700452</v>
      </c>
      <c r="K76" s="3">
        <v>0.10280908729989979</v>
      </c>
      <c r="L76" s="3">
        <v>9.1702329135467303E-2</v>
      </c>
      <c r="M76" s="3">
        <v>0.12474132949029207</v>
      </c>
      <c r="N76" s="3">
        <v>0.10077274967136478</v>
      </c>
      <c r="P76">
        <f t="shared" si="13"/>
        <v>0.35824662980097888</v>
      </c>
      <c r="Q76">
        <f t="shared" si="14"/>
        <v>0.97004036017018513</v>
      </c>
      <c r="R76">
        <f t="shared" si="15"/>
        <v>0.37842748109654528</v>
      </c>
      <c r="U76">
        <f t="shared" si="16"/>
        <v>9.4913723151005713E-2</v>
      </c>
      <c r="V76">
        <f t="shared" si="17"/>
        <v>5.7766969457783545E-3</v>
      </c>
      <c r="W76">
        <f t="shared" si="18"/>
        <v>0.35521455594099871</v>
      </c>
      <c r="X76">
        <f t="shared" si="19"/>
        <v>0.26941305206817112</v>
      </c>
      <c r="Y76">
        <f t="shared" si="20"/>
        <v>1.0127116665542479E-2</v>
      </c>
      <c r="Z76">
        <f t="shared" si="21"/>
        <v>0.1106863346993638</v>
      </c>
      <c r="AA76">
        <f t="shared" si="22"/>
        <v>4.6491373233397935E-2</v>
      </c>
      <c r="AB76">
        <f t="shared" si="23"/>
        <v>0.26072032678987461</v>
      </c>
      <c r="AC76">
        <f t="shared" si="24"/>
        <v>6.4525273946395827E-3</v>
      </c>
      <c r="AD76">
        <f t="shared" si="25"/>
        <v>4.4824162584508068E-2</v>
      </c>
    </row>
    <row r="77" spans="1:30" x14ac:dyDescent="0.25">
      <c r="A77" t="s">
        <v>90</v>
      </c>
      <c r="B77" s="18">
        <v>2.2990298014095627</v>
      </c>
      <c r="C77">
        <v>0.26643240361710385</v>
      </c>
      <c r="D77" s="3">
        <v>9.7499999996554232E-2</v>
      </c>
      <c r="E77" s="3">
        <v>9.3805882225454135E-2</v>
      </c>
      <c r="F77" s="3">
        <v>0.10314448127203103</v>
      </c>
      <c r="G77" s="3">
        <v>9.1373328429646516E-2</v>
      </c>
      <c r="H77" s="3">
        <v>8.8485249000995345E-2</v>
      </c>
      <c r="I77" s="3">
        <v>0.10149732585919261</v>
      </c>
      <c r="J77" s="3">
        <v>0.10567176441714884</v>
      </c>
      <c r="K77" s="3">
        <v>0.1023491993730905</v>
      </c>
      <c r="L77" s="3">
        <v>9.333280255002975E-2</v>
      </c>
      <c r="M77" s="3">
        <v>0.11962525945562606</v>
      </c>
      <c r="N77" s="3">
        <v>0.10071470738697183</v>
      </c>
      <c r="P77">
        <f t="shared" si="13"/>
        <v>0.36594647900513533</v>
      </c>
      <c r="Q77">
        <f t="shared" si="14"/>
        <v>0.97666502125024146</v>
      </c>
      <c r="R77">
        <f t="shared" si="15"/>
        <v>0.3871318914665689</v>
      </c>
      <c r="U77">
        <f t="shared" si="16"/>
        <v>9.5466895896333975E-2</v>
      </c>
      <c r="V77">
        <f t="shared" si="17"/>
        <v>5.5892675981927794E-3</v>
      </c>
      <c r="W77">
        <f t="shared" si="18"/>
        <v>0.36104827206765189</v>
      </c>
      <c r="X77">
        <f t="shared" si="19"/>
        <v>0.27764696922537063</v>
      </c>
      <c r="Y77">
        <f t="shared" si="20"/>
        <v>9.8646231511838496E-3</v>
      </c>
      <c r="Z77">
        <f t="shared" si="21"/>
        <v>0.10596566261303568</v>
      </c>
      <c r="AA77">
        <f t="shared" si="22"/>
        <v>4.5130770500133081E-2</v>
      </c>
      <c r="AB77">
        <f t="shared" si="23"/>
        <v>0.26281335072767148</v>
      </c>
      <c r="AC77">
        <f t="shared" si="24"/>
        <v>5.8730918982101542E-3</v>
      </c>
      <c r="AD77">
        <f t="shared" si="25"/>
        <v>4.3799197115611338E-2</v>
      </c>
    </row>
    <row r="78" spans="1:30" x14ac:dyDescent="0.25">
      <c r="A78" t="s">
        <v>91</v>
      </c>
      <c r="B78" s="18">
        <v>2.3005612453433892</v>
      </c>
      <c r="C78">
        <v>0.26777261505161587</v>
      </c>
      <c r="D78" s="3">
        <v>9.9999999994988847E-2</v>
      </c>
      <c r="E78" s="3">
        <v>9.5336255047217877E-2</v>
      </c>
      <c r="F78" s="3">
        <v>0.10243952407468301</v>
      </c>
      <c r="G78" s="3">
        <v>9.3448730586267542E-2</v>
      </c>
      <c r="H78" s="3">
        <v>9.1208612022637137E-2</v>
      </c>
      <c r="I78" s="3">
        <v>0.10120217776005731</v>
      </c>
      <c r="J78" s="3">
        <v>0.10432571184554874</v>
      </c>
      <c r="K78" s="3">
        <v>0.10184290549499213</v>
      </c>
      <c r="L78" s="3">
        <v>9.4970448538414937E-2</v>
      </c>
      <c r="M78" s="3">
        <v>0.11461361744020104</v>
      </c>
      <c r="N78" s="3">
        <v>0.10061201706407844</v>
      </c>
      <c r="P78">
        <f t="shared" si="13"/>
        <v>0.3734511834816</v>
      </c>
      <c r="Q78">
        <f t="shared" si="14"/>
        <v>0.98334961122040965</v>
      </c>
      <c r="R78">
        <f t="shared" si="15"/>
        <v>0.39564875377704911</v>
      </c>
      <c r="U78">
        <f t="shared" si="16"/>
        <v>9.6055106929089709E-2</v>
      </c>
      <c r="V78">
        <f t="shared" si="17"/>
        <v>5.3972509359703647E-3</v>
      </c>
      <c r="W78">
        <f t="shared" si="18"/>
        <v>0.36696776672685133</v>
      </c>
      <c r="X78">
        <f t="shared" si="19"/>
        <v>0.28605766137165095</v>
      </c>
      <c r="Y78">
        <f t="shared" si="20"/>
        <v>9.5921929941626006E-3</v>
      </c>
      <c r="Z78">
        <f t="shared" si="21"/>
        <v>0.10130591190495843</v>
      </c>
      <c r="AA78">
        <f t="shared" si="22"/>
        <v>4.3723703715066835E-2</v>
      </c>
      <c r="AB78">
        <f t="shared" si="23"/>
        <v>0.26466320865101495</v>
      </c>
      <c r="AC78">
        <f t="shared" si="24"/>
        <v>5.3287323314421828E-3</v>
      </c>
      <c r="AD78">
        <f t="shared" si="25"/>
        <v>4.2747954063848473E-2</v>
      </c>
    </row>
    <row r="79" spans="1:30" x14ac:dyDescent="0.25">
      <c r="A79" t="s">
        <v>92</v>
      </c>
      <c r="B79" s="18">
        <v>2.3016677100039815</v>
      </c>
      <c r="C79">
        <v>0.2692004225035291</v>
      </c>
      <c r="D79" s="3">
        <v>0.10249999999906037</v>
      </c>
      <c r="E79" s="3">
        <v>9.6868562342185063E-2</v>
      </c>
      <c r="F79" s="3">
        <v>0.10168762811405201</v>
      </c>
      <c r="G79" s="3">
        <v>9.5557158272047291E-2</v>
      </c>
      <c r="H79" s="3">
        <v>9.4010074852295719E-2</v>
      </c>
      <c r="I79" s="3">
        <v>0.10086092643834411</v>
      </c>
      <c r="J79" s="3">
        <v>0.10293782761009521</v>
      </c>
      <c r="K79" s="3">
        <v>0.10128967257711514</v>
      </c>
      <c r="L79" s="3">
        <v>9.6615462838360699E-2</v>
      </c>
      <c r="M79" s="3">
        <v>0.10970791410825298</v>
      </c>
      <c r="N79" s="3">
        <v>0.10046477284170932</v>
      </c>
      <c r="P79">
        <f t="shared" si="13"/>
        <v>0.38075720329791324</v>
      </c>
      <c r="Q79">
        <f t="shared" si="14"/>
        <v>0.99009143437204861</v>
      </c>
      <c r="R79">
        <f t="shared" si="15"/>
        <v>0.40397271302777221</v>
      </c>
      <c r="U79">
        <f t="shared" si="16"/>
        <v>9.652271524439765E-2</v>
      </c>
      <c r="V79">
        <f t="shared" si="17"/>
        <v>5.2050604575772019E-3</v>
      </c>
      <c r="W79">
        <f t="shared" si="18"/>
        <v>0.37282253567632889</v>
      </c>
      <c r="X79">
        <f t="shared" si="19"/>
        <v>0.2947635189079405</v>
      </c>
      <c r="Y79">
        <f t="shared" si="20"/>
        <v>9.3150822600457442E-3</v>
      </c>
      <c r="Z79">
        <f t="shared" si="21"/>
        <v>9.6615771532740674E-2</v>
      </c>
      <c r="AA79">
        <f t="shared" si="22"/>
        <v>4.2309458571123115E-2</v>
      </c>
      <c r="AB79">
        <f t="shared" si="23"/>
        <v>0.26650401045252198</v>
      </c>
      <c r="AC79">
        <f t="shared" si="24"/>
        <v>4.8184710831652537E-3</v>
      </c>
      <c r="AD79">
        <f t="shared" si="25"/>
        <v>4.1655163024384281E-2</v>
      </c>
    </row>
    <row r="80" spans="1:30" x14ac:dyDescent="0.25">
      <c r="A80" t="s">
        <v>93</v>
      </c>
      <c r="B80" s="18">
        <v>2.3023439879237948</v>
      </c>
      <c r="C80">
        <v>0.27071637835774726</v>
      </c>
      <c r="D80" s="3">
        <v>0.1050001024855752</v>
      </c>
      <c r="E80" s="3">
        <v>9.8402275010309986E-2</v>
      </c>
      <c r="F80" s="3">
        <v>0.10088827704489781</v>
      </c>
      <c r="G80" s="3">
        <v>9.7698315524756454E-2</v>
      </c>
      <c r="H80" s="3">
        <v>9.6892473185442834E-2</v>
      </c>
      <c r="I80" s="3">
        <v>0.10047277299809089</v>
      </c>
      <c r="J80" s="3">
        <v>0.10150825657346113</v>
      </c>
      <c r="K80" s="3">
        <v>0.10068881056720261</v>
      </c>
      <c r="L80" s="3">
        <v>9.826735075289493E-2</v>
      </c>
      <c r="M80" s="3">
        <v>0.10490938855004826</v>
      </c>
      <c r="N80" s="3">
        <v>0.1002720796406576</v>
      </c>
      <c r="P80">
        <f t="shared" si="13"/>
        <v>0.38786017721772004</v>
      </c>
      <c r="Q80">
        <f t="shared" si="14"/>
        <v>0.99689165797690082</v>
      </c>
      <c r="R80">
        <f t="shared" si="15"/>
        <v>0.41209753382411013</v>
      </c>
      <c r="U80">
        <f t="shared" si="16"/>
        <v>9.6927951155902956E-2</v>
      </c>
      <c r="V80">
        <f t="shared" si="17"/>
        <v>5.0111380310236533E-3</v>
      </c>
      <c r="W80">
        <f t="shared" si="18"/>
        <v>0.37857187424786876</v>
      </c>
      <c r="X80">
        <f t="shared" si="19"/>
        <v>0.30378844178600328</v>
      </c>
      <c r="Y80">
        <f t="shared" si="20"/>
        <v>9.0309771703284518E-3</v>
      </c>
      <c r="Z80">
        <f t="shared" si="21"/>
        <v>9.1957026517897361E-2</v>
      </c>
      <c r="AA80">
        <f t="shared" si="22"/>
        <v>4.0872971741754804E-2</v>
      </c>
      <c r="AB80">
        <f t="shared" si="23"/>
        <v>0.26821171784121506</v>
      </c>
      <c r="AC80">
        <f t="shared" si="24"/>
        <v>4.343243360580562E-3</v>
      </c>
      <c r="AD80">
        <f t="shared" si="25"/>
        <v>4.0525200315981946E-2</v>
      </c>
    </row>
    <row r="81" spans="1:30" x14ac:dyDescent="0.25">
      <c r="A81" s="5" t="s">
        <v>94</v>
      </c>
      <c r="B81" s="19">
        <v>2.3025845844205142</v>
      </c>
      <c r="C81" s="5">
        <v>0.27232112336388725</v>
      </c>
      <c r="D81" s="20">
        <v>0.10749999999523366</v>
      </c>
      <c r="E81" s="20">
        <v>9.9936296462024204E-2</v>
      </c>
      <c r="F81" s="20">
        <v>0.10004126532185213</v>
      </c>
      <c r="G81" s="20">
        <v>9.9871962910298387E-2</v>
      </c>
      <c r="H81" s="20">
        <v>9.9857937762150267E-2</v>
      </c>
      <c r="I81" s="20">
        <v>0.10003700757385361</v>
      </c>
      <c r="J81" s="20">
        <v>0.10003768618866463</v>
      </c>
      <c r="K81" s="20">
        <v>0.10003988827882852</v>
      </c>
      <c r="L81" s="20">
        <v>9.992514816454183E-2</v>
      </c>
      <c r="M81" s="20">
        <v>0.1002197735836963</v>
      </c>
      <c r="N81" s="20">
        <v>0.10003303367477573</v>
      </c>
      <c r="P81">
        <f t="shared" si="13"/>
        <v>0.39475454076908867</v>
      </c>
      <c r="Q81">
        <f t="shared" si="14"/>
        <v>1.0037510133783618</v>
      </c>
      <c r="R81">
        <f t="shared" si="15"/>
        <v>0.4200155708274958</v>
      </c>
      <c r="U81">
        <f t="shared" si="16"/>
        <v>9.726721001217227E-2</v>
      </c>
      <c r="V81">
        <f t="shared" si="17"/>
        <v>4.8151418034319835E-3</v>
      </c>
      <c r="W81">
        <f t="shared" si="18"/>
        <v>0.38440014166190822</v>
      </c>
      <c r="X81">
        <f t="shared" si="19"/>
        <v>0.31304165277695706</v>
      </c>
      <c r="Y81">
        <f t="shared" si="20"/>
        <v>8.7409733569865471E-3</v>
      </c>
      <c r="Z81">
        <f t="shared" si="21"/>
        <v>8.7310729123088654E-2</v>
      </c>
      <c r="AA81">
        <f t="shared" si="22"/>
        <v>3.9414562073626487E-2</v>
      </c>
      <c r="AB81">
        <f t="shared" si="23"/>
        <v>0.26974103309723613</v>
      </c>
      <c r="AC81">
        <f t="shared" si="24"/>
        <v>3.8978359464973797E-3</v>
      </c>
      <c r="AD81">
        <f t="shared" si="25"/>
        <v>3.9379182556615835E-2</v>
      </c>
    </row>
    <row r="82" spans="1:30" x14ac:dyDescent="0.25">
      <c r="A82" t="s">
        <v>95</v>
      </c>
      <c r="B82" s="18">
        <v>2.3023838776331558</v>
      </c>
      <c r="C82">
        <v>0.27401576669157901</v>
      </c>
      <c r="D82" s="3">
        <v>0.11000010748042655</v>
      </c>
      <c r="E82" s="3">
        <v>0.10146981444787821</v>
      </c>
      <c r="F82" s="3">
        <v>9.9146213963405838E-2</v>
      </c>
      <c r="G82" s="3">
        <v>0.10207846112925457</v>
      </c>
      <c r="H82" s="3">
        <v>0.10290966722544324</v>
      </c>
      <c r="I82" s="3">
        <v>9.9552801187152318E-2</v>
      </c>
      <c r="J82" s="3">
        <v>9.8526501910289055E-2</v>
      </c>
      <c r="K82" s="3">
        <v>9.9342275289261234E-2</v>
      </c>
      <c r="L82" s="3">
        <v>0.10158821859710834</v>
      </c>
      <c r="M82" s="3">
        <v>9.5639412367653567E-2</v>
      </c>
      <c r="N82" s="3">
        <v>9.9746633602073892E-2</v>
      </c>
      <c r="P82">
        <f t="shared" si="13"/>
        <v>0.4014371465136829</v>
      </c>
      <c r="Q82">
        <f t="shared" si="14"/>
        <v>1.0106722639416452</v>
      </c>
      <c r="R82">
        <f t="shared" si="15"/>
        <v>0.42772190069102606</v>
      </c>
      <c r="U82">
        <f t="shared" si="16"/>
        <v>9.7538597791161682E-2</v>
      </c>
      <c r="V82">
        <f t="shared" si="17"/>
        <v>4.6180858794411016E-3</v>
      </c>
      <c r="W82">
        <f t="shared" si="18"/>
        <v>0.3901017580826846</v>
      </c>
      <c r="X82">
        <f t="shared" si="19"/>
        <v>0.32262949708306876</v>
      </c>
      <c r="Y82">
        <f t="shared" si="20"/>
        <v>8.4446439257397227E-3</v>
      </c>
      <c r="Z82">
        <f t="shared" si="21"/>
        <v>8.2705195683633451E-2</v>
      </c>
      <c r="AA82">
        <f t="shared" si="22"/>
        <v>3.7938553481020876E-2</v>
      </c>
      <c r="AB82">
        <f t="shared" si="23"/>
        <v>0.27111572796563038</v>
      </c>
      <c r="AC82">
        <f t="shared" si="24"/>
        <v>3.4855881090956669E-3</v>
      </c>
      <c r="AD82">
        <f t="shared" si="25"/>
        <v>3.8195623952305531E-2</v>
      </c>
    </row>
    <row r="83" spans="1:30" x14ac:dyDescent="0.25">
      <c r="A83" t="s">
        <v>96</v>
      </c>
      <c r="B83" s="18">
        <v>2.3017360167897047</v>
      </c>
      <c r="C83">
        <v>0.27580007667187484</v>
      </c>
      <c r="D83" s="3">
        <v>0.11249999994949364</v>
      </c>
      <c r="E83" s="3">
        <v>0.10300188616732402</v>
      </c>
      <c r="F83" s="3">
        <v>9.820302616871697E-2</v>
      </c>
      <c r="G83" s="3">
        <v>0.10431676612005089</v>
      </c>
      <c r="H83" s="3">
        <v>0.1060495408385734</v>
      </c>
      <c r="I83" s="3">
        <v>9.9020146239510692E-2</v>
      </c>
      <c r="J83" s="3">
        <v>9.697406224958019E-2</v>
      </c>
      <c r="K83" s="3">
        <v>9.8595966160786488E-2</v>
      </c>
      <c r="L83" s="3">
        <v>0.10325556008614879</v>
      </c>
      <c r="M83" s="3">
        <v>9.1170216433668474E-2</v>
      </c>
      <c r="N83" s="3">
        <v>9.9412829701436362E-2</v>
      </c>
      <c r="P83">
        <f t="shared" si="13"/>
        <v>0.40790416488294623</v>
      </c>
      <c r="Q83">
        <f t="shared" si="14"/>
        <v>1.0176521945567276</v>
      </c>
      <c r="R83">
        <f t="shared" si="15"/>
        <v>0.43521065095678296</v>
      </c>
      <c r="U83">
        <f t="shared" si="16"/>
        <v>9.7734825050248081E-2</v>
      </c>
      <c r="V83">
        <f t="shared" si="17"/>
        <v>4.4199047856517508E-3</v>
      </c>
      <c r="W83">
        <f t="shared" si="18"/>
        <v>0.39570537197778222</v>
      </c>
      <c r="X83">
        <f t="shared" si="19"/>
        <v>0.33255122930314812</v>
      </c>
      <c r="Y83">
        <f t="shared" si="20"/>
        <v>8.1426585669370048E-3</v>
      </c>
      <c r="Z83">
        <f t="shared" si="21"/>
        <v>7.8135982025680686E-2</v>
      </c>
      <c r="AA83">
        <f t="shared" si="22"/>
        <v>3.644600936931932E-2</v>
      </c>
      <c r="AB83">
        <f t="shared" si="23"/>
        <v>0.27230105106812458</v>
      </c>
      <c r="AC83">
        <f t="shared" si="24"/>
        <v>3.1039036416991841E-3</v>
      </c>
      <c r="AD83">
        <f t="shared" si="25"/>
        <v>3.6986513579711944E-2</v>
      </c>
    </row>
    <row r="84" spans="1:30" x14ac:dyDescent="0.25">
      <c r="A84" t="s">
        <v>97</v>
      </c>
      <c r="B84" s="18">
        <v>2.3006348242295798</v>
      </c>
      <c r="C84">
        <v>0.277672429604858</v>
      </c>
      <c r="D84" s="3">
        <v>0.11499999998012705</v>
      </c>
      <c r="E84" s="3">
        <v>0.10453374970727339</v>
      </c>
      <c r="F84" s="3">
        <v>9.7212728719161437E-2</v>
      </c>
      <c r="G84" s="3">
        <v>0.10658514479897159</v>
      </c>
      <c r="H84" s="3">
        <v>0.1092748044790126</v>
      </c>
      <c r="I84" s="3">
        <v>9.8441288421455456E-2</v>
      </c>
      <c r="J84" s="3">
        <v>9.5378622383870806E-2</v>
      </c>
      <c r="K84" s="3">
        <v>9.7802602333002767E-2</v>
      </c>
      <c r="L84" s="3">
        <v>0.10492795645960322</v>
      </c>
      <c r="M84" s="3">
        <v>8.6808809147146476E-2</v>
      </c>
      <c r="N84" s="3">
        <v>9.9034293676004345E-2</v>
      </c>
      <c r="P84">
        <f t="shared" si="13"/>
        <v>0.41415707041486943</v>
      </c>
      <c r="Q84">
        <f t="shared" si="14"/>
        <v>1.0246841295266109</v>
      </c>
      <c r="R84">
        <f t="shared" si="15"/>
        <v>0.44248182814327425</v>
      </c>
      <c r="U84">
        <f t="shared" si="16"/>
        <v>9.7843911125559596E-2</v>
      </c>
      <c r="V84">
        <f t="shared" si="17"/>
        <v>4.2150910049831812E-3</v>
      </c>
      <c r="W84">
        <f t="shared" si="18"/>
        <v>0.40125253924533011</v>
      </c>
      <c r="X84">
        <f t="shared" si="19"/>
        <v>0.34277189799711016</v>
      </c>
      <c r="Y84">
        <f t="shared" si="20"/>
        <v>7.8437331008743786E-3</v>
      </c>
      <c r="Z84">
        <f t="shared" si="21"/>
        <v>7.374520715753495E-2</v>
      </c>
      <c r="AA84">
        <f t="shared" si="22"/>
        <v>3.4902903529650101E-2</v>
      </c>
      <c r="AB84">
        <f t="shared" si="23"/>
        <v>0.27335371681151976</v>
      </c>
      <c r="AC84">
        <f t="shared" si="24"/>
        <v>2.7492767967403887E-3</v>
      </c>
      <c r="AD84">
        <f t="shared" si="25"/>
        <v>3.5744129210146976E-2</v>
      </c>
    </row>
    <row r="85" spans="1:30" x14ac:dyDescent="0.25">
      <c r="A85" t="s">
        <v>98</v>
      </c>
      <c r="B85" s="18">
        <v>2.2990738731029783</v>
      </c>
      <c r="C85">
        <v>0.27962986111584237</v>
      </c>
      <c r="D85" s="3">
        <v>0.11750011496110425</v>
      </c>
      <c r="E85" s="3">
        <v>0.10606519338038162</v>
      </c>
      <c r="F85" s="3">
        <v>9.6174470261254669E-2</v>
      </c>
      <c r="G85" s="3">
        <v>0.10887978498863507</v>
      </c>
      <c r="H85" s="3">
        <v>0.11259074081851353</v>
      </c>
      <c r="I85" s="3">
        <v>9.7816902401060959E-2</v>
      </c>
      <c r="J85" s="3">
        <v>9.3736021589664542E-2</v>
      </c>
      <c r="K85" s="3">
        <v>9.6962168911410365E-2</v>
      </c>
      <c r="L85" s="3">
        <v>0.10660463890435619</v>
      </c>
      <c r="M85" s="3">
        <v>8.255784517119695E-2</v>
      </c>
      <c r="N85" s="3">
        <v>9.8612233703699995E-2</v>
      </c>
      <c r="P85">
        <f t="shared" si="13"/>
        <v>0.42019873876212183</v>
      </c>
      <c r="Q85">
        <f t="shared" si="14"/>
        <v>1.0317573649400205</v>
      </c>
      <c r="R85">
        <f t="shared" si="15"/>
        <v>0.44953692608299956</v>
      </c>
      <c r="U85">
        <f t="shared" si="16"/>
        <v>9.787878210069019E-2</v>
      </c>
      <c r="V85">
        <f t="shared" si="17"/>
        <v>4.0148796245763774E-3</v>
      </c>
      <c r="W85">
        <f t="shared" si="18"/>
        <v>0.40667470496274394</v>
      </c>
      <c r="X85">
        <f t="shared" si="19"/>
        <v>0.35335792020097689</v>
      </c>
      <c r="Y85">
        <f t="shared" si="20"/>
        <v>7.5324203808434364E-3</v>
      </c>
      <c r="Z85">
        <f t="shared" si="21"/>
        <v>6.9318144449008967E-2</v>
      </c>
      <c r="AA85">
        <f t="shared" si="22"/>
        <v>3.33746924606899E-2</v>
      </c>
      <c r="AB85">
        <f t="shared" si="23"/>
        <v>0.27415732085967309</v>
      </c>
      <c r="AC85">
        <f t="shared" si="24"/>
        <v>2.4249862500473466E-3</v>
      </c>
      <c r="AD85">
        <f t="shared" si="25"/>
        <v>3.4471914660415263E-2</v>
      </c>
    </row>
    <row r="86" spans="1:30" x14ac:dyDescent="0.25">
      <c r="A86" t="s">
        <v>99</v>
      </c>
      <c r="B86" s="18">
        <v>2.2970467920661521</v>
      </c>
      <c r="C86">
        <v>0.28167565693398455</v>
      </c>
      <c r="D86" s="3">
        <v>0.11999999997912289</v>
      </c>
      <c r="E86" s="3">
        <v>0.10759188969706639</v>
      </c>
      <c r="F86" s="3">
        <v>9.5086805527530571E-2</v>
      </c>
      <c r="G86" s="3">
        <v>0.11120205309142304</v>
      </c>
      <c r="H86" s="3">
        <v>0.11600751678974604</v>
      </c>
      <c r="I86" s="3">
        <v>9.7142657662432408E-2</v>
      </c>
      <c r="J86" s="3">
        <v>9.2050815389358651E-2</v>
      </c>
      <c r="K86" s="3">
        <v>9.6071689018618386E-2</v>
      </c>
      <c r="L86" s="3">
        <v>0.10828215031075926</v>
      </c>
      <c r="M86" s="3">
        <v>7.8423160255314248E-2</v>
      </c>
      <c r="N86" s="3">
        <v>9.8141262395397166E-2</v>
      </c>
      <c r="P86">
        <f t="shared" si="13"/>
        <v>0.42602190507093385</v>
      </c>
      <c r="Q86">
        <f t="shared" si="14"/>
        <v>1.0388840154187027</v>
      </c>
      <c r="R86">
        <f t="shared" si="15"/>
        <v>0.45636653124809334</v>
      </c>
      <c r="U86">
        <f t="shared" si="16"/>
        <v>9.782564032821818E-2</v>
      </c>
      <c r="V86">
        <f t="shared" si="17"/>
        <v>3.8142402872468149E-3</v>
      </c>
      <c r="W86">
        <f t="shared" si="18"/>
        <v>0.41199093290569394</v>
      </c>
      <c r="X86">
        <f t="shared" si="19"/>
        <v>0.36431314669547593</v>
      </c>
      <c r="Y86">
        <f t="shared" si="20"/>
        <v>7.2156723446273295E-3</v>
      </c>
      <c r="Z86">
        <f t="shared" si="21"/>
        <v>6.496209444147158E-2</v>
      </c>
      <c r="AA86">
        <f t="shared" si="22"/>
        <v>3.1831399211181492E-2</v>
      </c>
      <c r="AB86">
        <f t="shared" si="23"/>
        <v>0.27472185516262315</v>
      </c>
      <c r="AC86">
        <f t="shared" si="24"/>
        <v>2.1294570548264359E-3</v>
      </c>
      <c r="AD86">
        <f t="shared" si="25"/>
        <v>3.3173284519554022E-2</v>
      </c>
    </row>
    <row r="87" spans="1:30" x14ac:dyDescent="0.25">
      <c r="A87" t="s">
        <v>100</v>
      </c>
      <c r="B87" s="18">
        <v>2.2945464492067207</v>
      </c>
      <c r="C87">
        <v>0.28381338521361549</v>
      </c>
      <c r="D87" s="3">
        <v>0.12249999997345144</v>
      </c>
      <c r="E87" s="3">
        <v>0.10911183863942926</v>
      </c>
      <c r="F87" s="3">
        <v>9.39500447648247E-2</v>
      </c>
      <c r="G87" s="3">
        <v>0.11355454686858646</v>
      </c>
      <c r="H87" s="3">
        <v>0.11952725152445853</v>
      </c>
      <c r="I87" s="3">
        <v>9.6416708436652163E-2</v>
      </c>
      <c r="J87" s="3">
        <v>9.0327546206106682E-2</v>
      </c>
      <c r="K87" s="3">
        <v>9.5130383260608825E-2</v>
      </c>
      <c r="L87" s="3">
        <v>0.1099591497981202</v>
      </c>
      <c r="M87" s="3">
        <v>7.4403794435375439E-2</v>
      </c>
      <c r="N87" s="3">
        <v>9.7618736173891024E-2</v>
      </c>
      <c r="P87">
        <f t="shared" si="13"/>
        <v>0.43162164420557675</v>
      </c>
      <c r="Q87">
        <f t="shared" si="14"/>
        <v>1.0460756960957154</v>
      </c>
      <c r="R87">
        <f t="shared" si="15"/>
        <v>0.46296385642096866</v>
      </c>
      <c r="U87">
        <f t="shared" si="16"/>
        <v>9.7675205330459841E-2</v>
      </c>
      <c r="V87">
        <f t="shared" si="17"/>
        <v>3.6144136430660608E-3</v>
      </c>
      <c r="W87">
        <f t="shared" si="18"/>
        <v>0.41712677390130393</v>
      </c>
      <c r="X87">
        <f t="shared" si="19"/>
        <v>0.37565610637786817</v>
      </c>
      <c r="Y87">
        <f t="shared" si="20"/>
        <v>6.8954881254024688E-3</v>
      </c>
      <c r="Z87">
        <f t="shared" si="21"/>
        <v>6.0666798007725065E-2</v>
      </c>
      <c r="AA87">
        <f t="shared" si="22"/>
        <v>3.0283976292938851E-2</v>
      </c>
      <c r="AB87">
        <f t="shared" si="23"/>
        <v>0.27504938073593488</v>
      </c>
      <c r="AC87">
        <f t="shared" si="24"/>
        <v>1.8574025228478036E-3</v>
      </c>
      <c r="AD87">
        <f t="shared" si="25"/>
        <v>3.1853464213315752E-2</v>
      </c>
    </row>
    <row r="88" spans="1:30" x14ac:dyDescent="0.25">
      <c r="A88" t="s">
        <v>101</v>
      </c>
      <c r="B88" s="18">
        <v>2.2915657689139191</v>
      </c>
      <c r="C88">
        <v>0.28604415928199151</v>
      </c>
      <c r="D88" s="3">
        <v>0.12500000006641004</v>
      </c>
      <c r="E88" s="3">
        <v>0.11062348024953551</v>
      </c>
      <c r="F88" s="3">
        <v>9.2764556578830731E-2</v>
      </c>
      <c r="G88" s="3">
        <v>0.11593745329758591</v>
      </c>
      <c r="H88" s="3">
        <v>0.12315175102046574</v>
      </c>
      <c r="I88" s="3">
        <v>9.5638507924804425E-2</v>
      </c>
      <c r="J88" s="3">
        <v>8.8568194743697218E-2</v>
      </c>
      <c r="K88" s="3">
        <v>9.413816600941427E-2</v>
      </c>
      <c r="L88" s="3">
        <v>0.11163433452553739</v>
      </c>
      <c r="M88" s="3">
        <v>7.0499866767786037E-2</v>
      </c>
      <c r="N88" s="3">
        <v>9.7043688839874201E-2</v>
      </c>
      <c r="P88">
        <f t="shared" si="13"/>
        <v>0.43699546384787752</v>
      </c>
      <c r="Q88">
        <f t="shared" si="14"/>
        <v>1.0533352593589254</v>
      </c>
      <c r="R88">
        <f t="shared" si="15"/>
        <v>0.46932463301316063</v>
      </c>
      <c r="U88">
        <f t="shared" si="16"/>
        <v>9.7411346878481422E-2</v>
      </c>
      <c r="V88">
        <f t="shared" si="17"/>
        <v>3.4146862992280708E-3</v>
      </c>
      <c r="W88">
        <f t="shared" si="18"/>
        <v>0.42215416810418482</v>
      </c>
      <c r="X88">
        <f t="shared" si="19"/>
        <v>0.38742106847695007</v>
      </c>
      <c r="Y88">
        <f t="shared" si="20"/>
        <v>6.5705280817416499E-3</v>
      </c>
      <c r="Z88">
        <f t="shared" si="21"/>
        <v>5.6459967986773003E-2</v>
      </c>
      <c r="AA88">
        <f t="shared" si="22"/>
        <v>2.8724318951778318E-2</v>
      </c>
      <c r="AB88">
        <f t="shared" si="23"/>
        <v>0.27507079371640664</v>
      </c>
      <c r="AC88">
        <f t="shared" si="24"/>
        <v>1.6129934547207667E-3</v>
      </c>
      <c r="AD88">
        <f t="shared" si="25"/>
        <v>3.051420183174167E-2</v>
      </c>
    </row>
    <row r="89" spans="1:30" x14ac:dyDescent="0.25">
      <c r="A89" t="s">
        <v>102</v>
      </c>
      <c r="B89" s="18">
        <v>2.28809712425595</v>
      </c>
      <c r="C89">
        <v>0.28836858580184516</v>
      </c>
      <c r="D89" s="3">
        <v>0.12750012497692897</v>
      </c>
      <c r="E89" s="3">
        <v>0.11212540355869319</v>
      </c>
      <c r="F89" s="3">
        <v>9.153039691938529E-2</v>
      </c>
      <c r="G89" s="3">
        <v>0.11835039544861395</v>
      </c>
      <c r="H89" s="3">
        <v>0.12688431047240156</v>
      </c>
      <c r="I89" s="3">
        <v>9.4807546574061471E-2</v>
      </c>
      <c r="J89" s="3">
        <v>8.6773595952707935E-2</v>
      </c>
      <c r="K89" s="3">
        <v>9.3094795869908389E-2</v>
      </c>
      <c r="L89" s="3">
        <v>0.11330641169105968</v>
      </c>
      <c r="M89" s="3">
        <v>6.6711778916307057E-2</v>
      </c>
      <c r="N89" s="3">
        <v>9.6415364551744931E-2</v>
      </c>
      <c r="P89">
        <f t="shared" si="13"/>
        <v>0.44214290756532593</v>
      </c>
      <c r="Q89">
        <f t="shared" si="14"/>
        <v>1.0606638853393502</v>
      </c>
      <c r="R89">
        <f t="shared" si="15"/>
        <v>0.47544687303294775</v>
      </c>
      <c r="U89">
        <f t="shared" si="16"/>
        <v>9.7045690792445183E-2</v>
      </c>
      <c r="V89">
        <f t="shared" si="17"/>
        <v>3.2160437709605372E-3</v>
      </c>
      <c r="W89">
        <f t="shared" si="18"/>
        <v>0.42696474215150954</v>
      </c>
      <c r="X89">
        <f t="shared" si="19"/>
        <v>0.39959101435698918</v>
      </c>
      <c r="Y89">
        <f t="shared" si="20"/>
        <v>6.2423097009170992E-3</v>
      </c>
      <c r="Z89">
        <f t="shared" si="21"/>
        <v>5.233304557129817E-2</v>
      </c>
      <c r="AA89">
        <f t="shared" si="22"/>
        <v>2.7161976221817187E-2</v>
      </c>
      <c r="AB89">
        <f t="shared" si="23"/>
        <v>0.27485888570196737</v>
      </c>
      <c r="AC89">
        <f t="shared" si="24"/>
        <v>1.3909335535008927E-3</v>
      </c>
      <c r="AD89">
        <f t="shared" si="25"/>
        <v>2.9151263027406116E-2</v>
      </c>
    </row>
    <row r="90" spans="1:30" x14ac:dyDescent="0.25">
      <c r="A90" t="s">
        <v>103</v>
      </c>
      <c r="B90" s="18">
        <v>2.2841333335962188</v>
      </c>
      <c r="C90">
        <v>0.2907870995704972</v>
      </c>
      <c r="D90" s="3">
        <v>0.13000000000084688</v>
      </c>
      <c r="E90" s="3">
        <v>0.11361580412607686</v>
      </c>
      <c r="F90" s="3">
        <v>9.0247748745794137E-2</v>
      </c>
      <c r="G90" s="3">
        <v>0.12079276489201982</v>
      </c>
      <c r="H90" s="3">
        <v>0.13072764464940834</v>
      </c>
      <c r="I90" s="3">
        <v>9.3923311610989962E-2</v>
      </c>
      <c r="J90" s="3">
        <v>8.4944970184793758E-2</v>
      </c>
      <c r="K90" s="3">
        <v>9.200014061582662E-2</v>
      </c>
      <c r="L90" s="3">
        <v>0.11497373283244988</v>
      </c>
      <c r="M90" s="3">
        <v>6.3040930502533912E-2</v>
      </c>
      <c r="N90" s="3">
        <v>9.5732951945058209E-2</v>
      </c>
      <c r="P90">
        <f t="shared" si="13"/>
        <v>0.44706247351709022</v>
      </c>
      <c r="Q90">
        <f t="shared" si="14"/>
        <v>1.0680618571200089</v>
      </c>
      <c r="R90">
        <f t="shared" si="15"/>
        <v>0.48132736971005219</v>
      </c>
      <c r="U90">
        <f t="shared" si="16"/>
        <v>9.6555857969684342E-2</v>
      </c>
      <c r="V90">
        <f t="shared" si="17"/>
        <v>3.0188644153107702E-3</v>
      </c>
      <c r="W90">
        <f t="shared" si="18"/>
        <v>0.43154481674639944</v>
      </c>
      <c r="X90">
        <f t="shared" si="19"/>
        <v>0.41223597536700018</v>
      </c>
      <c r="Y90">
        <f t="shared" si="20"/>
        <v>5.9108063579539506E-3</v>
      </c>
      <c r="Z90">
        <f t="shared" si="21"/>
        <v>4.8307098285596727E-2</v>
      </c>
      <c r="AA90">
        <f t="shared" si="22"/>
        <v>2.5597436967867114E-2</v>
      </c>
      <c r="AB90">
        <f t="shared" si="23"/>
        <v>0.27433260858131292</v>
      </c>
      <c r="AC90">
        <f t="shared" si="24"/>
        <v>1.1920341572947896E-3</v>
      </c>
      <c r="AD90">
        <f t="shared" si="25"/>
        <v>2.7769945437716936E-2</v>
      </c>
    </row>
    <row r="91" spans="1:30" x14ac:dyDescent="0.25">
      <c r="A91" t="s">
        <v>104</v>
      </c>
      <c r="B91" s="18">
        <v>2.2796657908120146</v>
      </c>
      <c r="C91">
        <v>0.29330058312857388</v>
      </c>
      <c r="D91" s="3">
        <v>0.13249999995051132</v>
      </c>
      <c r="E91" s="3">
        <v>0.11509258803941022</v>
      </c>
      <c r="F91" s="3">
        <v>8.8917488593168739E-2</v>
      </c>
      <c r="G91" s="3">
        <v>0.12326453591768606</v>
      </c>
      <c r="H91" s="3">
        <v>0.13468478110051801</v>
      </c>
      <c r="I91" s="3">
        <v>9.2985489360729867E-2</v>
      </c>
      <c r="J91" s="3">
        <v>8.3085075768801461E-2</v>
      </c>
      <c r="K91" s="3">
        <v>9.0854481132157022E-2</v>
      </c>
      <c r="L91" s="3">
        <v>0.11663447071720799</v>
      </c>
      <c r="M91" s="3">
        <v>5.9485468424365334E-2</v>
      </c>
      <c r="N91" s="3">
        <v>9.4995621244352874E-2</v>
      </c>
      <c r="P91">
        <f t="shared" si="13"/>
        <v>0.45175498301831685</v>
      </c>
      <c r="Q91">
        <f t="shared" si="14"/>
        <v>1.0755331763055582</v>
      </c>
      <c r="R91">
        <f t="shared" si="15"/>
        <v>0.48696571221227736</v>
      </c>
      <c r="U91">
        <f t="shared" si="16"/>
        <v>9.5940392498318927E-2</v>
      </c>
      <c r="V91">
        <f t="shared" si="17"/>
        <v>2.8123867871118302E-3</v>
      </c>
      <c r="W91">
        <f t="shared" si="18"/>
        <v>0.4359506210940336</v>
      </c>
      <c r="X91">
        <f t="shared" si="19"/>
        <v>0.42533281396001915</v>
      </c>
      <c r="Y91">
        <f t="shared" si="20"/>
        <v>5.5999577030047014E-3</v>
      </c>
      <c r="Z91">
        <f t="shared" si="21"/>
        <v>4.4486017861516736E-2</v>
      </c>
      <c r="AA91">
        <f t="shared" si="22"/>
        <v>2.4054822789139518E-2</v>
      </c>
      <c r="AB91">
        <f t="shared" si="23"/>
        <v>0.27342973675339421</v>
      </c>
      <c r="AC91">
        <f t="shared" si="24"/>
        <v>1.0081879137012739E-3</v>
      </c>
      <c r="AD91">
        <f t="shared" si="25"/>
        <v>2.6321272056095121E-2</v>
      </c>
    </row>
    <row r="92" spans="1:30" x14ac:dyDescent="0.25">
      <c r="A92" t="s">
        <v>105</v>
      </c>
      <c r="B92" s="18">
        <v>2.2746863104717114</v>
      </c>
      <c r="C92">
        <v>0.29590873458581191</v>
      </c>
      <c r="D92" s="3">
        <v>0.13499999997632353</v>
      </c>
      <c r="E92" s="3">
        <v>0.1165543914465845</v>
      </c>
      <c r="F92" s="3">
        <v>8.7538928254460358E-2</v>
      </c>
      <c r="G92" s="3">
        <v>0.12576416200933094</v>
      </c>
      <c r="H92" s="3">
        <v>0.13876092711061502</v>
      </c>
      <c r="I92" s="3">
        <v>9.1993452487876326E-2</v>
      </c>
      <c r="J92" s="3">
        <v>8.119286997825334E-2</v>
      </c>
      <c r="K92" s="3">
        <v>8.965716628409956E-2</v>
      </c>
      <c r="L92" s="3">
        <v>0.1182871861211592</v>
      </c>
      <c r="M92" s="3">
        <v>5.6048221944488386E-2</v>
      </c>
      <c r="N92" s="3">
        <v>9.4202694228621139E-2</v>
      </c>
      <c r="P92">
        <f t="shared" si="13"/>
        <v>0.45622174744278887</v>
      </c>
      <c r="Q92">
        <f t="shared" si="14"/>
        <v>1.0830750372633549</v>
      </c>
      <c r="R92">
        <f t="shared" si="15"/>
        <v>0.49236187013120003</v>
      </c>
      <c r="U92">
        <f t="shared" si="16"/>
        <v>9.5204840223367754E-2</v>
      </c>
      <c r="V92">
        <f t="shared" si="17"/>
        <v>2.6174500432451279E-3</v>
      </c>
      <c r="W92">
        <f t="shared" si="18"/>
        <v>0.44000927385330302</v>
      </c>
      <c r="X92">
        <f t="shared" si="19"/>
        <v>0.43895060738124603</v>
      </c>
      <c r="Y92">
        <f t="shared" si="20"/>
        <v>5.2697883445495955E-3</v>
      </c>
      <c r="Z92">
        <f t="shared" si="21"/>
        <v>4.0686000759404387E-2</v>
      </c>
      <c r="AA92">
        <f t="shared" si="22"/>
        <v>2.249241133316731E-2</v>
      </c>
      <c r="AB92">
        <f t="shared" si="23"/>
        <v>0.27221061735531193</v>
      </c>
      <c r="AC92">
        <f t="shared" si="24"/>
        <v>8.4848407749043143E-4</v>
      </c>
      <c r="AD92">
        <f t="shared" si="25"/>
        <v>2.4898938653076734E-2</v>
      </c>
    </row>
    <row r="93" spans="1:30" x14ac:dyDescent="0.25">
      <c r="A93" t="s">
        <v>106</v>
      </c>
      <c r="B93" s="18">
        <v>2.2691858713622768</v>
      </c>
      <c r="C93">
        <v>0.29861272296859698</v>
      </c>
      <c r="D93" s="3">
        <v>0.13750013491026339</v>
      </c>
      <c r="E93" s="3">
        <v>0.11799852916751916</v>
      </c>
      <c r="F93" s="3">
        <v>8.6113805390749559E-2</v>
      </c>
      <c r="G93" s="3">
        <v>0.12829205746724667</v>
      </c>
      <c r="H93" s="3">
        <v>0.14295729057661613</v>
      </c>
      <c r="I93" s="3">
        <v>9.0947243546452117E-2</v>
      </c>
      <c r="J93" s="3">
        <v>7.9272780866750617E-2</v>
      </c>
      <c r="K93" s="3">
        <v>8.8409108515143359E-2</v>
      </c>
      <c r="L93" s="3">
        <v>0.11992962708528217</v>
      </c>
      <c r="M93" s="3">
        <v>5.2726087669034617E-2</v>
      </c>
      <c r="N93" s="3">
        <v>9.3353469746150358E-2</v>
      </c>
      <c r="P93">
        <f t="shared" si="13"/>
        <v>0.46046308256170088</v>
      </c>
      <c r="Q93">
        <f t="shared" si="14"/>
        <v>1.09069281513633</v>
      </c>
      <c r="R93">
        <f t="shared" si="15"/>
        <v>0.4975149496076588</v>
      </c>
      <c r="U93">
        <f t="shared" si="16"/>
        <v>9.4314608876669009E-2</v>
      </c>
      <c r="V93">
        <f t="shared" si="17"/>
        <v>2.4245223142051E-3</v>
      </c>
      <c r="W93">
        <f t="shared" si="18"/>
        <v>0.44377684255103178</v>
      </c>
      <c r="X93">
        <f t="shared" si="19"/>
        <v>0.45312248602077254</v>
      </c>
      <c r="Y93">
        <f t="shared" si="20"/>
        <v>4.9386402553888578E-3</v>
      </c>
      <c r="Z93">
        <f t="shared" si="21"/>
        <v>3.7015116845160151E-2</v>
      </c>
      <c r="AA93">
        <f t="shared" si="22"/>
        <v>2.0942056750851656E-2</v>
      </c>
      <c r="AB93">
        <f t="shared" si="23"/>
        <v>0.27060186837647243</v>
      </c>
      <c r="AC93">
        <f t="shared" si="24"/>
        <v>7.0777515405901837E-4</v>
      </c>
      <c r="AD93">
        <f t="shared" si="25"/>
        <v>2.3461346988381031E-2</v>
      </c>
    </row>
    <row r="94" spans="1:30" x14ac:dyDescent="0.25">
      <c r="A94" t="s">
        <v>107</v>
      </c>
      <c r="B94" s="18">
        <v>2.2631563422463641</v>
      </c>
      <c r="C94">
        <v>0.30141130678120415</v>
      </c>
      <c r="D94" s="3">
        <v>0.13999999995039797</v>
      </c>
      <c r="E94" s="3">
        <v>0.11942310604534047</v>
      </c>
      <c r="F94" s="3">
        <v>8.4641730280536204E-2</v>
      </c>
      <c r="G94" s="3">
        <v>0.13084566706297604</v>
      </c>
      <c r="H94" s="3">
        <v>0.14727966253054253</v>
      </c>
      <c r="I94" s="3">
        <v>8.9846385342861615E-2</v>
      </c>
      <c r="J94" s="3">
        <v>7.7324219266877242E-2</v>
      </c>
      <c r="K94" s="3">
        <v>8.7109887442800626E-2</v>
      </c>
      <c r="L94" s="3">
        <v>0.12155971266586271</v>
      </c>
      <c r="M94" s="3">
        <v>4.9522199390324595E-2</v>
      </c>
      <c r="N94" s="3">
        <v>9.2447429789013297E-2</v>
      </c>
      <c r="P94">
        <f t="shared" si="13"/>
        <v>0.46448157982349553</v>
      </c>
      <c r="Q94">
        <f t="shared" si="14"/>
        <v>1.0983821158727927</v>
      </c>
      <c r="R94">
        <f t="shared" si="15"/>
        <v>0.50242640350876555</v>
      </c>
      <c r="U94">
        <f t="shared" si="16"/>
        <v>9.3265901865272546E-2</v>
      </c>
      <c r="V94">
        <f t="shared" si="17"/>
        <v>2.2343829231435811E-3</v>
      </c>
      <c r="W94">
        <f t="shared" si="18"/>
        <v>0.44723919239455734</v>
      </c>
      <c r="X94">
        <f t="shared" si="19"/>
        <v>0.46787698420905338</v>
      </c>
      <c r="Y94">
        <f t="shared" si="20"/>
        <v>4.6069295379770484E-3</v>
      </c>
      <c r="Z94">
        <f t="shared" si="21"/>
        <v>3.3469573980410429E-2</v>
      </c>
      <c r="AA94">
        <f t="shared" si="22"/>
        <v>1.9419002440748151E-2</v>
      </c>
      <c r="AB94">
        <f t="shared" si="23"/>
        <v>0.26855087014968548</v>
      </c>
      <c r="AC94">
        <f t="shared" si="24"/>
        <v>5.8484007939798178E-4</v>
      </c>
      <c r="AD94">
        <f t="shared" si="25"/>
        <v>2.2002344848723255E-2</v>
      </c>
    </row>
    <row r="95" spans="1:30" x14ac:dyDescent="0.25">
      <c r="A95" t="s">
        <v>108</v>
      </c>
      <c r="B95" s="18">
        <v>2.256586968783064</v>
      </c>
      <c r="C95">
        <v>0.30430595093734486</v>
      </c>
      <c r="D95" s="3">
        <v>0.14250013991996041</v>
      </c>
      <c r="E95" s="3">
        <v>0.12082600838795508</v>
      </c>
      <c r="F95" s="3">
        <v>8.312330457195001E-2</v>
      </c>
      <c r="G95" s="3">
        <v>0.13342545798965419</v>
      </c>
      <c r="H95" s="3">
        <v>0.15173154302525518</v>
      </c>
      <c r="I95" s="3">
        <v>8.8690428241594316E-2</v>
      </c>
      <c r="J95" s="3">
        <v>7.5349342072696071E-2</v>
      </c>
      <c r="K95" s="3">
        <v>8.5759618930415629E-2</v>
      </c>
      <c r="L95" s="3">
        <v>0.12317574232154221</v>
      </c>
      <c r="M95" s="3">
        <v>4.643492582171508E-2</v>
      </c>
      <c r="N95" s="3">
        <v>9.1483628445008694E-2</v>
      </c>
      <c r="P95">
        <f t="shared" si="13"/>
        <v>0.46827917587881979</v>
      </c>
      <c r="Q95">
        <f t="shared" si="14"/>
        <v>1.1061473260567707</v>
      </c>
      <c r="R95">
        <f t="shared" si="15"/>
        <v>0.50709725132883754</v>
      </c>
      <c r="U95">
        <f t="shared" si="16"/>
        <v>9.2051956195933704E-2</v>
      </c>
      <c r="V95">
        <f t="shared" si="17"/>
        <v>2.0472127454311466E-3</v>
      </c>
      <c r="W95">
        <f t="shared" si="18"/>
        <v>0.45011901276942418</v>
      </c>
      <c r="X95">
        <f t="shared" si="19"/>
        <v>0.48328274028170493</v>
      </c>
      <c r="Y95">
        <f t="shared" si="20"/>
        <v>4.2767893133163872E-3</v>
      </c>
      <c r="Z95">
        <f t="shared" si="21"/>
        <v>3.0044840194858664E-2</v>
      </c>
      <c r="AA95">
        <f t="shared" si="22"/>
        <v>1.7887204374270261E-2</v>
      </c>
      <c r="AB95">
        <f t="shared" si="23"/>
        <v>0.26615383109951352</v>
      </c>
      <c r="AC95">
        <f t="shared" si="24"/>
        <v>4.7776469847619159E-4</v>
      </c>
      <c r="AD95">
        <f t="shared" si="25"/>
        <v>2.0565750420932102E-2</v>
      </c>
    </row>
    <row r="96" spans="1:30" x14ac:dyDescent="0.25">
      <c r="A96" t="s">
        <v>109</v>
      </c>
      <c r="B96" s="18">
        <v>2.249468982800563</v>
      </c>
      <c r="C96">
        <v>0.30726393420303172</v>
      </c>
      <c r="D96" s="3">
        <v>0.14500014240720346</v>
      </c>
      <c r="E96" s="3">
        <v>0.1221882345497763</v>
      </c>
      <c r="F96" s="3">
        <v>8.1558479136132803E-2</v>
      </c>
      <c r="G96" s="3">
        <v>0.13599348129912797</v>
      </c>
      <c r="H96" s="3">
        <v>0.15637927255576908</v>
      </c>
      <c r="I96" s="3">
        <v>8.7480985457005347E-2</v>
      </c>
      <c r="J96" s="3">
        <v>7.3342854746652586E-2</v>
      </c>
      <c r="K96" s="3">
        <v>8.4359227117575403E-2</v>
      </c>
      <c r="L96" s="3">
        <v>0.12475544210526572</v>
      </c>
      <c r="M96" s="3">
        <v>4.3478170006805386E-2</v>
      </c>
      <c r="N96" s="3">
        <v>9.0463853372501096E-2</v>
      </c>
      <c r="P96">
        <f t="shared" si="13"/>
        <v>0.47190745891898683</v>
      </c>
      <c r="Q96">
        <f t="shared" si="14"/>
        <v>1.1139298542183329</v>
      </c>
      <c r="R96">
        <f t="shared" si="15"/>
        <v>0.51158423862754532</v>
      </c>
      <c r="U96">
        <f t="shared" si="16"/>
        <v>9.0655088600937739E-2</v>
      </c>
      <c r="V96">
        <f t="shared" si="17"/>
        <v>1.8664888377813713E-3</v>
      </c>
      <c r="W96">
        <f t="shared" si="18"/>
        <v>0.45269007029718517</v>
      </c>
      <c r="X96">
        <f t="shared" si="19"/>
        <v>0.49936620304503021</v>
      </c>
      <c r="Y96">
        <f t="shared" si="20"/>
        <v>3.9494785902079209E-3</v>
      </c>
      <c r="Z96">
        <f t="shared" si="21"/>
        <v>2.6818797195101298E-2</v>
      </c>
      <c r="AA96">
        <f t="shared" si="22"/>
        <v>1.637006377112751E-2</v>
      </c>
      <c r="AB96">
        <f t="shared" si="23"/>
        <v>0.26315796523138119</v>
      </c>
      <c r="AC96">
        <f t="shared" si="24"/>
        <v>3.8505777642885172E-4</v>
      </c>
      <c r="AD96">
        <f t="shared" si="25"/>
        <v>1.9093194132798884E-2</v>
      </c>
    </row>
    <row r="97" spans="1:30" x14ac:dyDescent="0.25">
      <c r="A97" t="s">
        <v>110</v>
      </c>
      <c r="B97" s="18">
        <v>2.2417917516268036</v>
      </c>
      <c r="C97">
        <v>0.31034503518242185</v>
      </c>
      <c r="D97" s="3">
        <v>0.14750014489485355</v>
      </c>
      <c r="E97" s="3">
        <v>0.12353723251781532</v>
      </c>
      <c r="F97" s="3">
        <v>7.9950975419493669E-2</v>
      </c>
      <c r="G97" s="3">
        <v>0.13861659263344722</v>
      </c>
      <c r="H97" s="3">
        <v>0.16110823945901509</v>
      </c>
      <c r="I97" s="3">
        <v>8.621571176515419E-2</v>
      </c>
      <c r="J97" s="3">
        <v>7.1321830306841305E-2</v>
      </c>
      <c r="K97" s="3">
        <v>8.2909166851171084E-2</v>
      </c>
      <c r="L97" s="3">
        <v>0.12633263452026178</v>
      </c>
      <c r="M97" s="3">
        <v>4.0623704263417292E-2</v>
      </c>
      <c r="N97" s="3">
        <v>8.9383912687148293E-2</v>
      </c>
      <c r="P97">
        <f t="shared" si="13"/>
        <v>0.47527792673774361</v>
      </c>
      <c r="Q97">
        <f t="shared" si="14"/>
        <v>1.1218384376506303</v>
      </c>
      <c r="R97">
        <f t="shared" si="15"/>
        <v>0.51578678326061711</v>
      </c>
      <c r="U97">
        <f t="shared" si="16"/>
        <v>8.9069784141195082E-2</v>
      </c>
      <c r="V97">
        <f t="shared" si="17"/>
        <v>1.6839110245355522E-3</v>
      </c>
      <c r="W97">
        <f t="shared" si="18"/>
        <v>0.45474514721589049</v>
      </c>
      <c r="X97">
        <f t="shared" si="19"/>
        <v>0.51616624594248139</v>
      </c>
      <c r="Y97">
        <f t="shared" si="20"/>
        <v>3.6181679636522138E-3</v>
      </c>
      <c r="Z97">
        <f t="shared" si="21"/>
        <v>2.3727820685025252E-2</v>
      </c>
      <c r="AA97">
        <f t="shared" si="22"/>
        <v>1.494662913991842E-2</v>
      </c>
      <c r="AB97">
        <f t="shared" si="23"/>
        <v>0.25963212986591255</v>
      </c>
      <c r="AC97">
        <f t="shared" si="24"/>
        <v>3.0491674536700533E-4</v>
      </c>
      <c r="AD97">
        <f t="shared" si="25"/>
        <v>1.7640826592704582E-2</v>
      </c>
    </row>
    <row r="98" spans="1:30" x14ac:dyDescent="0.25">
      <c r="A98" t="s">
        <v>111</v>
      </c>
      <c r="B98" s="18">
        <v>2.2335446340317415</v>
      </c>
      <c r="C98">
        <v>0.31356486344251455</v>
      </c>
      <c r="D98" s="3">
        <v>0.15000014748809765</v>
      </c>
      <c r="E98" s="3">
        <v>0.12481320780570149</v>
      </c>
      <c r="F98" s="3">
        <v>7.8285061279682641E-2</v>
      </c>
      <c r="G98" s="3">
        <v>0.14131509830453601</v>
      </c>
      <c r="H98" s="3">
        <v>0.16597575626805386</v>
      </c>
      <c r="I98" s="3">
        <v>8.4926050870913969E-2</v>
      </c>
      <c r="J98" s="3">
        <v>6.9245984158692944E-2</v>
      </c>
      <c r="K98" s="3">
        <v>8.1419671067991722E-2</v>
      </c>
      <c r="L98" s="3">
        <v>0.12784549313868201</v>
      </c>
      <c r="M98" s="3">
        <v>3.788539926773439E-2</v>
      </c>
      <c r="N98" s="3">
        <v>8.8288278243572646E-2</v>
      </c>
      <c r="P98">
        <f t="shared" si="13"/>
        <v>0.47837039469697146</v>
      </c>
      <c r="Q98">
        <f t="shared" si="14"/>
        <v>1.1297834107637521</v>
      </c>
      <c r="R98">
        <f t="shared" si="15"/>
        <v>0.51967664850058215</v>
      </c>
      <c r="U98">
        <f t="shared" si="16"/>
        <v>8.7270522414058971E-2</v>
      </c>
      <c r="V98">
        <f t="shared" si="17"/>
        <v>1.5104579052445247E-3</v>
      </c>
      <c r="W98">
        <f t="shared" si="18"/>
        <v>0.45615465023853935</v>
      </c>
      <c r="X98">
        <f t="shared" si="19"/>
        <v>0.53379016596678863</v>
      </c>
      <c r="Y98">
        <f t="shared" si="20"/>
        <v>3.2956139617518845E-3</v>
      </c>
      <c r="Z98">
        <f t="shared" si="21"/>
        <v>2.0793492609525458E-2</v>
      </c>
      <c r="AA98">
        <f t="shared" si="22"/>
        <v>1.3506451488036605E-2</v>
      </c>
      <c r="AB98">
        <f t="shared" si="23"/>
        <v>0.25554913595017592</v>
      </c>
      <c r="AC98">
        <f t="shared" si="24"/>
        <v>2.3836227077832784E-4</v>
      </c>
      <c r="AD98">
        <f t="shared" si="25"/>
        <v>1.6186288594841804E-2</v>
      </c>
    </row>
    <row r="99" spans="1:30" x14ac:dyDescent="0.25">
      <c r="A99" t="s">
        <v>112</v>
      </c>
      <c r="B99" s="18">
        <v>2.2247170070293576</v>
      </c>
      <c r="C99">
        <v>0.31685150878173451</v>
      </c>
      <c r="D99" s="3">
        <v>0.15249999999361846</v>
      </c>
      <c r="E99" s="3">
        <v>0.12609007204506775</v>
      </c>
      <c r="F99" s="3">
        <v>7.6596429269993646E-2</v>
      </c>
      <c r="G99" s="3">
        <v>0.14399494710233077</v>
      </c>
      <c r="H99" s="3">
        <v>0.17100273970492835</v>
      </c>
      <c r="I99" s="3">
        <v>8.3542788196927176E-2</v>
      </c>
      <c r="J99" s="3">
        <v>6.7181755775358926E-2</v>
      </c>
      <c r="K99" s="3">
        <v>7.9870058893691934E-2</v>
      </c>
      <c r="L99" s="3">
        <v>0.12937286906458784</v>
      </c>
      <c r="M99" s="3">
        <v>3.5273010939019238E-2</v>
      </c>
      <c r="N99" s="3">
        <v>8.7075328427500417E-2</v>
      </c>
      <c r="P99">
        <f t="shared" si="13"/>
        <v>0.48129800795321193</v>
      </c>
      <c r="Q99">
        <f t="shared" si="14"/>
        <v>1.1378562328388417</v>
      </c>
      <c r="R99">
        <f t="shared" si="15"/>
        <v>0.52338791934725892</v>
      </c>
      <c r="U99">
        <f t="shared" si="16"/>
        <v>8.5244663322989106E-2</v>
      </c>
      <c r="V99">
        <f t="shared" si="17"/>
        <v>1.3428078033435316E-3</v>
      </c>
      <c r="W99">
        <f t="shared" si="18"/>
        <v>0.45687410674574841</v>
      </c>
      <c r="X99">
        <f t="shared" si="19"/>
        <v>0.55229441411888081</v>
      </c>
      <c r="Y99">
        <f t="shared" si="20"/>
        <v>2.9781186507977777E-3</v>
      </c>
      <c r="Z99">
        <f t="shared" si="21"/>
        <v>1.8031842634772276E-2</v>
      </c>
      <c r="AA99">
        <f t="shared" si="22"/>
        <v>1.2102314797574062E-2</v>
      </c>
      <c r="AB99">
        <f t="shared" si="23"/>
        <v>0.25083279688764448</v>
      </c>
      <c r="AC99">
        <f t="shared" si="24"/>
        <v>1.8299617620719745E-4</v>
      </c>
      <c r="AD99">
        <f t="shared" si="25"/>
        <v>1.4741599858086407E-2</v>
      </c>
    </row>
    <row r="100" spans="1:30" x14ac:dyDescent="0.25">
      <c r="A100" t="s">
        <v>113</v>
      </c>
      <c r="B100" s="18">
        <v>2.2152955992052967</v>
      </c>
      <c r="C100">
        <v>0.32022627121401609</v>
      </c>
      <c r="D100" s="3">
        <v>0.1550001524424392</v>
      </c>
      <c r="E100" s="3">
        <v>0.12732935058908884</v>
      </c>
      <c r="F100" s="3">
        <v>7.4858794756353417E-2</v>
      </c>
      <c r="G100" s="3">
        <v>0.14668991384942343</v>
      </c>
      <c r="H100" s="3">
        <v>0.17617772605773258</v>
      </c>
      <c r="I100" s="3">
        <v>8.2116514898747897E-2</v>
      </c>
      <c r="J100" s="3">
        <v>6.5097783287319244E-2</v>
      </c>
      <c r="K100" s="3">
        <v>7.8274205575028025E-2</v>
      </c>
      <c r="L100" s="3">
        <v>0.13086646212578806</v>
      </c>
      <c r="M100" s="3">
        <v>3.2767105215726323E-2</v>
      </c>
      <c r="N100" s="3">
        <v>8.582214320991452E-2</v>
      </c>
      <c r="P100">
        <f t="shared" si="13"/>
        <v>0.48403321768328089</v>
      </c>
      <c r="Q100">
        <f t="shared" si="14"/>
        <v>1.1459825535623021</v>
      </c>
      <c r="R100">
        <f t="shared" si="15"/>
        <v>0.52688474811737918</v>
      </c>
      <c r="U100">
        <f t="shared" si="16"/>
        <v>8.2931815823161822E-2</v>
      </c>
      <c r="V100">
        <f t="shared" si="17"/>
        <v>1.173297704117668E-3</v>
      </c>
      <c r="W100">
        <f t="shared" si="18"/>
        <v>0.45675624919778196</v>
      </c>
      <c r="X100">
        <f t="shared" si="19"/>
        <v>0.57201703380756486</v>
      </c>
      <c r="Y100">
        <f t="shared" si="20"/>
        <v>2.6738845547803871E-3</v>
      </c>
      <c r="Z100">
        <f t="shared" si="21"/>
        <v>1.5382642486592745E-2</v>
      </c>
      <c r="AA100">
        <f t="shared" si="22"/>
        <v>1.0728940925861463E-2</v>
      </c>
      <c r="AB100">
        <f t="shared" si="23"/>
        <v>0.2453196527454595</v>
      </c>
      <c r="AC100">
        <f t="shared" si="24"/>
        <v>1.7728133519687175E-4</v>
      </c>
      <c r="AD100">
        <f t="shared" si="25"/>
        <v>1.3259429175394622E-2</v>
      </c>
    </row>
    <row r="101" spans="1:30" x14ac:dyDescent="0.25">
      <c r="A101" t="s">
        <v>114</v>
      </c>
      <c r="B101" s="18">
        <v>2.2052698905254582</v>
      </c>
      <c r="C101">
        <v>0.32369634561212857</v>
      </c>
      <c r="D101" s="3">
        <v>0.1575001549913175</v>
      </c>
      <c r="E101" s="3">
        <v>0.12852953316899554</v>
      </c>
      <c r="F101" s="3">
        <v>7.3070413825950503E-2</v>
      </c>
      <c r="G101" s="3">
        <v>0.14940465054528257</v>
      </c>
      <c r="H101" s="3">
        <v>0.18150680783055625</v>
      </c>
      <c r="I101" s="3">
        <v>8.0641364613464259E-2</v>
      </c>
      <c r="J101" s="3">
        <v>6.3000145301828417E-2</v>
      </c>
      <c r="K101" s="3">
        <v>7.6627927159691453E-2</v>
      </c>
      <c r="L101" s="3">
        <v>0.13232298938140832</v>
      </c>
      <c r="M101" s="3">
        <v>3.037374817168394E-2</v>
      </c>
      <c r="N101" s="3">
        <v>8.4522419734280013E-2</v>
      </c>
      <c r="P101">
        <f t="shared" si="13"/>
        <v>0.48656760302151564</v>
      </c>
      <c r="Q101">
        <f t="shared" si="14"/>
        <v>1.1541805760541657</v>
      </c>
      <c r="R101">
        <f t="shared" si="15"/>
        <v>0.53015679595005571</v>
      </c>
      <c r="U101">
        <f t="shared" si="16"/>
        <v>8.0439723015265974E-2</v>
      </c>
      <c r="V101">
        <f t="shared" si="17"/>
        <v>1.0278597349664929E-3</v>
      </c>
      <c r="W101">
        <f t="shared" si="18"/>
        <v>0.45581659403805858</v>
      </c>
      <c r="X101">
        <f t="shared" si="19"/>
        <v>0.59229113044535409</v>
      </c>
      <c r="Y101">
        <f t="shared" si="20"/>
        <v>2.3639686120599302E-3</v>
      </c>
      <c r="Z101">
        <f t="shared" si="21"/>
        <v>1.3060986368167883E-2</v>
      </c>
      <c r="AA101">
        <f t="shared" si="22"/>
        <v>9.4274198648472245E-3</v>
      </c>
      <c r="AB101">
        <f t="shared" si="23"/>
        <v>0.23926383905230134</v>
      </c>
      <c r="AC101">
        <f t="shared" si="24"/>
        <v>1.0110927511027866E-4</v>
      </c>
      <c r="AD101">
        <f t="shared" si="25"/>
        <v>1.1906430057587822E-2</v>
      </c>
    </row>
    <row r="102" spans="1:30" x14ac:dyDescent="0.25">
      <c r="A102" t="s">
        <v>115</v>
      </c>
      <c r="B102" s="18">
        <v>2.1946266475740623</v>
      </c>
      <c r="C102">
        <v>0.32725085879502613</v>
      </c>
      <c r="D102" s="3">
        <v>0.16000015743604512</v>
      </c>
      <c r="E102" s="3">
        <v>0.12968285311353278</v>
      </c>
      <c r="F102" s="3">
        <v>7.1264388696133441E-2</v>
      </c>
      <c r="G102" s="3">
        <v>0.15212500400302165</v>
      </c>
      <c r="H102" s="3">
        <v>0.18700676373345931</v>
      </c>
      <c r="I102" s="3">
        <v>7.9103057992226333E-2</v>
      </c>
      <c r="J102" s="3">
        <v>6.0889893603618163E-2</v>
      </c>
      <c r="K102" s="3">
        <v>7.4942191899373803E-2</v>
      </c>
      <c r="L102" s="3">
        <v>0.13375396996728534</v>
      </c>
      <c r="M102" s="3">
        <v>2.8093478378308199E-2</v>
      </c>
      <c r="N102" s="3">
        <v>8.3138398530224839E-2</v>
      </c>
      <c r="P102">
        <f t="shared" si="13"/>
        <v>0.48892203988458088</v>
      </c>
      <c r="Q102">
        <f t="shared" si="14"/>
        <v>1.1624455794725821</v>
      </c>
      <c r="R102">
        <f t="shared" si="15"/>
        <v>0.53322735647947683</v>
      </c>
      <c r="U102">
        <f t="shared" si="16"/>
        <v>7.7620382906050792E-2</v>
      </c>
      <c r="V102">
        <f t="shared" si="17"/>
        <v>8.8213172744000285E-4</v>
      </c>
      <c r="W102">
        <f t="shared" si="18"/>
        <v>0.45377959896161879</v>
      </c>
      <c r="X102">
        <f t="shared" si="19"/>
        <v>0.61398967439366403</v>
      </c>
      <c r="Y102">
        <f t="shared" si="20"/>
        <v>2.0705238986739858E-3</v>
      </c>
      <c r="Z102">
        <f t="shared" si="21"/>
        <v>1.0867802538019337E-2</v>
      </c>
      <c r="AA102">
        <f t="shared" si="22"/>
        <v>8.1705686622083173E-3</v>
      </c>
      <c r="AB102">
        <f t="shared" si="23"/>
        <v>0.23227854761548453</v>
      </c>
      <c r="AC102">
        <f t="shared" si="24"/>
        <v>7.2292888736320097E-5</v>
      </c>
      <c r="AD102">
        <f t="shared" si="25"/>
        <v>1.0530324654474671E-2</v>
      </c>
    </row>
    <row r="103" spans="1:30" x14ac:dyDescent="0.25">
      <c r="A103" t="s">
        <v>116</v>
      </c>
      <c r="B103" s="18">
        <v>2.1833525618278813</v>
      </c>
      <c r="C103">
        <v>0.33085743314400806</v>
      </c>
      <c r="D103" s="3">
        <v>0.16250015990103234</v>
      </c>
      <c r="E103" s="3">
        <v>0.1307985794044649</v>
      </c>
      <c r="F103" s="3">
        <v>6.9447868669537768E-2</v>
      </c>
      <c r="G103" s="3">
        <v>0.15482497684202537</v>
      </c>
      <c r="H103" s="3">
        <v>0.19264940142320586</v>
      </c>
      <c r="I103" s="3">
        <v>7.7522577219922326E-2</v>
      </c>
      <c r="J103" s="3">
        <v>5.8754082105968025E-2</v>
      </c>
      <c r="K103" s="3">
        <v>7.324070667131892E-2</v>
      </c>
      <c r="L103" s="3">
        <v>0.13517437257166232</v>
      </c>
      <c r="M103" s="3">
        <v>2.5900618186074052E-2</v>
      </c>
      <c r="N103" s="3">
        <v>8.1686817011126109E-2</v>
      </c>
      <c r="P103">
        <f t="shared" si="13"/>
        <v>0.49114858432182473</v>
      </c>
      <c r="Q103">
        <f t="shared" si="14"/>
        <v>1.1707139794686117</v>
      </c>
      <c r="R103">
        <f t="shared" si="15"/>
        <v>0.5361545044802003</v>
      </c>
      <c r="U103">
        <f t="shared" si="16"/>
        <v>7.4468270145727627E-2</v>
      </c>
      <c r="V103">
        <f t="shared" si="17"/>
        <v>7.5349178765507941E-4</v>
      </c>
      <c r="W103">
        <f t="shared" si="18"/>
        <v>0.45046466878036651</v>
      </c>
      <c r="X103">
        <f t="shared" si="19"/>
        <v>0.63711687707540976</v>
      </c>
      <c r="Y103">
        <f t="shared" si="20"/>
        <v>1.7942388033112761E-3</v>
      </c>
      <c r="Z103">
        <f t="shared" si="21"/>
        <v>8.8119332317431187E-3</v>
      </c>
      <c r="AA103">
        <f t="shared" si="22"/>
        <v>6.8886508354134264E-3</v>
      </c>
      <c r="AB103">
        <f t="shared" si="23"/>
        <v>0.22434264205194632</v>
      </c>
      <c r="AC103">
        <f t="shared" si="24"/>
        <v>6.618465692307635E-5</v>
      </c>
      <c r="AD103">
        <f t="shared" si="25"/>
        <v>9.1752815321051156E-3</v>
      </c>
    </row>
    <row r="104" spans="1:30" x14ac:dyDescent="0.25">
      <c r="A104" t="s">
        <v>117</v>
      </c>
      <c r="B104" s="18">
        <v>2.1714344442404365</v>
      </c>
      <c r="C104">
        <v>0.33458230609908585</v>
      </c>
      <c r="D104" s="3">
        <v>0.1650000000015267</v>
      </c>
      <c r="E104" s="3">
        <v>0.13187464326066023</v>
      </c>
      <c r="F104" s="3">
        <v>6.7561472963460031E-2</v>
      </c>
      <c r="G104" s="3">
        <v>0.15756183402000051</v>
      </c>
      <c r="H104" s="3">
        <v>0.19847468223742304</v>
      </c>
      <c r="I104" s="3">
        <v>7.5887973303895323E-2</v>
      </c>
      <c r="J104" s="3">
        <v>5.6623733727662037E-2</v>
      </c>
      <c r="K104" s="3">
        <v>7.1463997294431619E-2</v>
      </c>
      <c r="L104" s="3">
        <v>0.13651425525960179</v>
      </c>
      <c r="M104" s="3">
        <v>2.3831744761430601E-2</v>
      </c>
      <c r="N104" s="3">
        <v>8.0205663179186718E-2</v>
      </c>
      <c r="P104">
        <f t="shared" ref="P104:P150" si="26">D104/C104</f>
        <v>0.49315219900678881</v>
      </c>
      <c r="Q104">
        <f t="shared" ref="Q104:Q150" si="27">SUM(U73:AD73)</f>
        <v>1.1790812920957041</v>
      </c>
      <c r="R104">
        <f t="shared" ref="R104:R150" si="28">P104*SQRT(1+(Q104/3)*P104)</f>
        <v>0.53882879359161151</v>
      </c>
      <c r="U104">
        <f t="shared" si="16"/>
        <v>7.1041874417886938E-2</v>
      </c>
      <c r="V104">
        <f t="shared" si="17"/>
        <v>6.1846816650498054E-4</v>
      </c>
      <c r="W104">
        <f t="shared" si="18"/>
        <v>0.44585455082814146</v>
      </c>
      <c r="X104">
        <f t="shared" si="19"/>
        <v>0.661401899758437</v>
      </c>
      <c r="Y104">
        <f t="shared" si="20"/>
        <v>1.5204146683172183E-3</v>
      </c>
      <c r="Z104">
        <f t="shared" si="21"/>
        <v>7.1019755442473789E-3</v>
      </c>
      <c r="AA104">
        <f t="shared" si="22"/>
        <v>5.8576244260415194E-3</v>
      </c>
      <c r="AB104">
        <f t="shared" si="23"/>
        <v>0.21553610746027665</v>
      </c>
      <c r="AC104">
        <f t="shared" si="24"/>
        <v>3.3463287151298204E-5</v>
      </c>
      <c r="AD104">
        <f t="shared" si="25"/>
        <v>7.9053938218234948E-3</v>
      </c>
    </row>
    <row r="105" spans="1:30" x14ac:dyDescent="0.25">
      <c r="A105" t="s">
        <v>118</v>
      </c>
      <c r="B105" s="18">
        <v>2.1588552824377256</v>
      </c>
      <c r="C105">
        <v>0.33840566991808735</v>
      </c>
      <c r="D105" s="3">
        <v>0.16750016497327344</v>
      </c>
      <c r="E105" s="3">
        <v>0.13285084819824072</v>
      </c>
      <c r="F105" s="3">
        <v>6.5666406531489446E-2</v>
      </c>
      <c r="G105" s="3">
        <v>0.16031185582591573</v>
      </c>
      <c r="H105" s="3">
        <v>0.20450154977205048</v>
      </c>
      <c r="I105" s="3">
        <v>7.4200537487425999E-2</v>
      </c>
      <c r="J105" s="3">
        <v>5.4475715226160723E-2</v>
      </c>
      <c r="K105" s="3">
        <v>6.9631306195160003E-2</v>
      </c>
      <c r="L105" s="3">
        <v>0.13783328764160932</v>
      </c>
      <c r="M105" s="3">
        <v>2.1883407214949382E-2</v>
      </c>
      <c r="N105" s="3">
        <v>7.8645086231718772E-2</v>
      </c>
      <c r="P105">
        <f t="shared" si="26"/>
        <v>0.49496855361146175</v>
      </c>
      <c r="Q105">
        <f t="shared" si="27"/>
        <v>1.1875262707399645</v>
      </c>
      <c r="R105">
        <f t="shared" si="28"/>
        <v>0.54129046510757617</v>
      </c>
      <c r="U105">
        <f t="shared" si="16"/>
        <v>6.7222838925143288E-2</v>
      </c>
      <c r="V105">
        <f t="shared" si="17"/>
        <v>5.0079561128309311E-4</v>
      </c>
      <c r="W105">
        <f t="shared" si="18"/>
        <v>0.4394845187318801</v>
      </c>
      <c r="X105">
        <f t="shared" si="19"/>
        <v>0.68751097507902903</v>
      </c>
      <c r="Y105">
        <f t="shared" si="20"/>
        <v>1.2650551741158823E-3</v>
      </c>
      <c r="Z105">
        <f t="shared" si="21"/>
        <v>5.5239726345039505E-3</v>
      </c>
      <c r="AA105">
        <f t="shared" si="22"/>
        <v>4.8296693592716003E-3</v>
      </c>
      <c r="AB105">
        <f t="shared" si="23"/>
        <v>0.20556798231837492</v>
      </c>
      <c r="AC105">
        <f t="shared" si="24"/>
        <v>3.2695254381881036E-5</v>
      </c>
      <c r="AD105">
        <f t="shared" si="25"/>
        <v>6.673955659144898E-3</v>
      </c>
    </row>
    <row r="106" spans="1:30" x14ac:dyDescent="0.25">
      <c r="A106" t="s">
        <v>130</v>
      </c>
      <c r="B106" s="18">
        <v>2.1456021270753931</v>
      </c>
      <c r="C106">
        <v>0.342309242038008</v>
      </c>
      <c r="D106" s="3">
        <v>0.17000016749820257</v>
      </c>
      <c r="E106" s="3">
        <v>0.1338291147750483</v>
      </c>
      <c r="F106" s="3">
        <v>6.3696669121367705E-2</v>
      </c>
      <c r="G106" s="3">
        <v>0.16306292194102695</v>
      </c>
      <c r="H106" s="3">
        <v>0.21070928103472542</v>
      </c>
      <c r="I106" s="3">
        <v>7.2466904396280882E-2</v>
      </c>
      <c r="J106" s="3">
        <v>5.2346524652489554E-2</v>
      </c>
      <c r="K106" s="3">
        <v>6.777304906848064E-2</v>
      </c>
      <c r="L106" s="3">
        <v>0.13904921472786128</v>
      </c>
      <c r="M106" s="3">
        <v>2.0036733562171727E-2</v>
      </c>
      <c r="N106" s="3">
        <v>7.7029586969131827E-2</v>
      </c>
      <c r="P106">
        <f t="shared" si="26"/>
        <v>0.49662745442124745</v>
      </c>
      <c r="Q106">
        <f t="shared" si="27"/>
        <v>1.1960208682676086</v>
      </c>
      <c r="R106">
        <f t="shared" si="28"/>
        <v>0.54357281860150852</v>
      </c>
      <c r="U106">
        <f t="shared" si="16"/>
        <v>6.304317161884801E-2</v>
      </c>
      <c r="V106">
        <f t="shared" si="17"/>
        <v>3.9664888421695154E-4</v>
      </c>
      <c r="W106">
        <f t="shared" si="18"/>
        <v>0.4312202745010581</v>
      </c>
      <c r="X106">
        <f t="shared" si="19"/>
        <v>0.71533035935987377</v>
      </c>
      <c r="Y106">
        <f t="shared" si="20"/>
        <v>1.0288001372633464E-3</v>
      </c>
      <c r="Z106">
        <f t="shared" si="21"/>
        <v>4.1486158161045282E-3</v>
      </c>
      <c r="AA106">
        <f t="shared" si="22"/>
        <v>3.8891970610247222E-3</v>
      </c>
      <c r="AB106">
        <f t="shared" si="23"/>
        <v>0.19447665597636182</v>
      </c>
      <c r="AC106">
        <f t="shared" si="24"/>
        <v>3.0862396942971463E-5</v>
      </c>
      <c r="AD106">
        <f t="shared" si="25"/>
        <v>5.520570017755363E-3</v>
      </c>
    </row>
    <row r="107" spans="1:30" x14ac:dyDescent="0.25">
      <c r="A107" t="s">
        <v>131</v>
      </c>
      <c r="B107" s="18">
        <v>2.1316589173043821</v>
      </c>
      <c r="C107">
        <v>0.34628631217213235</v>
      </c>
      <c r="D107" s="3">
        <v>0.17249999994389748</v>
      </c>
      <c r="E107" s="3">
        <v>0.13464257232410792</v>
      </c>
      <c r="F107" s="3">
        <v>6.1732630423337452E-2</v>
      </c>
      <c r="G107" s="3">
        <v>0.16580518219898452</v>
      </c>
      <c r="H107" s="3">
        <v>0.21710593601098141</v>
      </c>
      <c r="I107" s="3">
        <v>7.0650720490513352E-2</v>
      </c>
      <c r="J107" s="3">
        <v>5.0190122388947461E-2</v>
      </c>
      <c r="K107" s="3">
        <v>6.5888265975799831E-2</v>
      </c>
      <c r="L107" s="3">
        <v>0.14030528242369356</v>
      </c>
      <c r="M107" s="3">
        <v>1.8290280311747207E-2</v>
      </c>
      <c r="N107" s="3">
        <v>7.5389007117911563E-2</v>
      </c>
      <c r="P107">
        <f t="shared" si="26"/>
        <v>0.4981427041163296</v>
      </c>
      <c r="Q107">
        <f t="shared" si="27"/>
        <v>1.2046198694732804</v>
      </c>
      <c r="R107">
        <f t="shared" si="28"/>
        <v>0.54569349406870105</v>
      </c>
      <c r="U107">
        <f t="shared" si="16"/>
        <v>5.8535852584968448E-2</v>
      </c>
      <c r="V107">
        <f t="shared" si="17"/>
        <v>3.0570841145726634E-4</v>
      </c>
      <c r="W107">
        <f t="shared" si="18"/>
        <v>0.42088856282613296</v>
      </c>
      <c r="X107">
        <f t="shared" si="19"/>
        <v>0.74479759005204738</v>
      </c>
      <c r="Y107">
        <f t="shared" si="20"/>
        <v>8.2127237330996753E-4</v>
      </c>
      <c r="Z107">
        <f t="shared" si="21"/>
        <v>3.0676638787885385E-3</v>
      </c>
      <c r="AA107">
        <f t="shared" si="22"/>
        <v>3.0219393505687619E-3</v>
      </c>
      <c r="AB107">
        <f t="shared" si="23"/>
        <v>0.18233817079432044</v>
      </c>
      <c r="AC107">
        <f t="shared" si="24"/>
        <v>7.4631780901115042E-6</v>
      </c>
      <c r="AD107">
        <f t="shared" si="25"/>
        <v>4.4550531715748807E-3</v>
      </c>
    </row>
    <row r="108" spans="1:30" x14ac:dyDescent="0.25">
      <c r="A108" t="s">
        <v>132</v>
      </c>
      <c r="B108" s="18">
        <v>2.117006798400491</v>
      </c>
      <c r="C108">
        <v>0.35033041174337654</v>
      </c>
      <c r="D108" s="3">
        <v>0.17499999999606891</v>
      </c>
      <c r="E108" s="3">
        <v>0.13542729131834744</v>
      </c>
      <c r="F108" s="3">
        <v>5.9729668046465081E-2</v>
      </c>
      <c r="G108" s="3">
        <v>0.16852821353061032</v>
      </c>
      <c r="H108" s="3">
        <v>0.2237412206704579</v>
      </c>
      <c r="I108" s="3">
        <v>6.8819463230821193E-2</v>
      </c>
      <c r="J108" s="3">
        <v>4.8049559053695401E-2</v>
      </c>
      <c r="K108" s="3">
        <v>6.3959999535342121E-2</v>
      </c>
      <c r="L108" s="3">
        <v>0.1414316323263953</v>
      </c>
      <c r="M108" s="3">
        <v>1.6647817288486751E-2</v>
      </c>
      <c r="N108" s="3">
        <v>7.3665134889744716E-2</v>
      </c>
      <c r="P108">
        <f t="shared" si="26"/>
        <v>0.49952842839193656</v>
      </c>
      <c r="Q108">
        <f t="shared" si="27"/>
        <v>1.2131981007933947</v>
      </c>
      <c r="R108">
        <f t="shared" si="28"/>
        <v>0.54766383762874338</v>
      </c>
      <c r="U108">
        <f t="shared" si="16"/>
        <v>5.361239302389742E-2</v>
      </c>
      <c r="V108">
        <f t="shared" si="17"/>
        <v>2.2662645535480088E-4</v>
      </c>
      <c r="W108">
        <f t="shared" si="18"/>
        <v>0.40785698893242628</v>
      </c>
      <c r="X108">
        <f t="shared" si="19"/>
        <v>0.77657396533237755</v>
      </c>
      <c r="Y108">
        <f t="shared" si="20"/>
        <v>6.3140244583751153E-4</v>
      </c>
      <c r="Z108">
        <f t="shared" si="21"/>
        <v>2.1472620175398711E-3</v>
      </c>
      <c r="AA108">
        <f t="shared" si="22"/>
        <v>2.2775507331150016E-3</v>
      </c>
      <c r="AB108">
        <f t="shared" si="23"/>
        <v>0.16883704754233378</v>
      </c>
      <c r="AC108">
        <f t="shared" si="24"/>
        <v>7.3395419760289122E-6</v>
      </c>
      <c r="AD108">
        <f t="shared" si="25"/>
        <v>3.4847916051645804E-3</v>
      </c>
    </row>
    <row r="109" spans="1:30" x14ac:dyDescent="0.25">
      <c r="A109" t="s">
        <v>133</v>
      </c>
      <c r="B109" s="18">
        <v>2.1016276954288013</v>
      </c>
      <c r="C109">
        <v>0.35449448210913043</v>
      </c>
      <c r="D109" s="3">
        <v>0.1775001749900128</v>
      </c>
      <c r="E109" s="3">
        <v>0.13626171487576758</v>
      </c>
      <c r="F109" s="3">
        <v>5.7677683364671814E-2</v>
      </c>
      <c r="G109" s="3">
        <v>0.17129128411451258</v>
      </c>
      <c r="H109" s="3">
        <v>0.23051895907956937</v>
      </c>
      <c r="I109" s="3">
        <v>6.6918884071662882E-2</v>
      </c>
      <c r="J109" s="3">
        <v>4.5936620189330549E-2</v>
      </c>
      <c r="K109" s="3">
        <v>6.1965883549248618E-2</v>
      </c>
      <c r="L109" s="3">
        <v>0.14242712370819149</v>
      </c>
      <c r="M109" s="3">
        <v>1.5104780202764529E-2</v>
      </c>
      <c r="N109" s="3">
        <v>7.1897066835766243E-2</v>
      </c>
      <c r="P109">
        <f t="shared" si="26"/>
        <v>0.50071350598729414</v>
      </c>
      <c r="Q109">
        <f t="shared" si="27"/>
        <v>1.2218394896240556</v>
      </c>
      <c r="R109">
        <f t="shared" si="28"/>
        <v>0.54940172225960626</v>
      </c>
      <c r="U109">
        <f t="shared" si="16"/>
        <v>4.8327661037089562E-2</v>
      </c>
      <c r="V109">
        <f t="shared" si="17"/>
        <v>1.582157641225101E-4</v>
      </c>
      <c r="W109">
        <f t="shared" si="18"/>
        <v>0.3918944407035776</v>
      </c>
      <c r="X109">
        <f t="shared" si="19"/>
        <v>0.81057533376256274</v>
      </c>
      <c r="Y109">
        <f t="shared" si="20"/>
        <v>4.646491456932136E-4</v>
      </c>
      <c r="Z109">
        <f t="shared" si="21"/>
        <v>1.4408588425946656E-3</v>
      </c>
      <c r="AA109">
        <f t="shared" si="22"/>
        <v>1.6723365164398088E-3</v>
      </c>
      <c r="AB109">
        <f t="shared" si="23"/>
        <v>0.15408149191573142</v>
      </c>
      <c r="AC109">
        <f t="shared" si="24"/>
        <v>7.0761321171477245E-6</v>
      </c>
      <c r="AD109">
        <f t="shared" si="25"/>
        <v>2.6295609639245608E-3</v>
      </c>
    </row>
    <row r="110" spans="1:30" x14ac:dyDescent="0.25">
      <c r="A110" t="s">
        <v>134</v>
      </c>
      <c r="B110" s="18">
        <v>2.0855057583356409</v>
      </c>
      <c r="C110">
        <v>0.35871703809086752</v>
      </c>
      <c r="D110" s="3">
        <v>0.17999999999699504</v>
      </c>
      <c r="E110" s="3">
        <v>0.13692505400443114</v>
      </c>
      <c r="F110" s="3">
        <v>5.5623841197618172E-2</v>
      </c>
      <c r="G110" s="3">
        <v>0.17402414237205069</v>
      </c>
      <c r="H110" s="3">
        <v>0.23753455589154618</v>
      </c>
      <c r="I110" s="3">
        <v>6.4985651378923648E-2</v>
      </c>
      <c r="J110" s="3">
        <v>4.3809901295419014E-2</v>
      </c>
      <c r="K110" s="3">
        <v>5.9961594286134144E-2</v>
      </c>
      <c r="L110" s="3">
        <v>0.14341774158531101</v>
      </c>
      <c r="M110" s="3">
        <v>1.3658397926114254E-2</v>
      </c>
      <c r="N110" s="3">
        <v>7.0059119918247495E-2</v>
      </c>
      <c r="P110">
        <f t="shared" si="26"/>
        <v>0.50178826451895153</v>
      </c>
      <c r="Q110">
        <f t="shared" si="27"/>
        <v>1.2305317872102253</v>
      </c>
      <c r="R110">
        <f t="shared" si="28"/>
        <v>0.55101335663603179</v>
      </c>
      <c r="U110">
        <f t="shared" si="16"/>
        <v>4.2720021950056822E-2</v>
      </c>
      <c r="V110">
        <f t="shared" si="17"/>
        <v>1.0496624937943705E-4</v>
      </c>
      <c r="W110">
        <f t="shared" si="18"/>
        <v>0.37252509302664832</v>
      </c>
      <c r="X110">
        <f t="shared" si="19"/>
        <v>0.84691779245890186</v>
      </c>
      <c r="Y110">
        <f t="shared" si="20"/>
        <v>3.269308745627181E-4</v>
      </c>
      <c r="Z110">
        <f t="shared" si="21"/>
        <v>9.0668779246237555E-4</v>
      </c>
      <c r="AA110">
        <f t="shared" si="22"/>
        <v>1.161154278417035E-3</v>
      </c>
      <c r="AB110">
        <f t="shared" si="23"/>
        <v>0.13817399244712633</v>
      </c>
      <c r="AC110">
        <f t="shared" si="24"/>
        <v>6.5485860619060665E-6</v>
      </c>
      <c r="AD110">
        <f t="shared" si="25"/>
        <v>1.897071030442703E-3</v>
      </c>
    </row>
    <row r="111" spans="1:30" x14ac:dyDescent="0.25">
      <c r="A111" t="s">
        <v>135</v>
      </c>
      <c r="B111" s="18">
        <v>2.0686163904457682</v>
      </c>
      <c r="C111">
        <v>0.36298285339821179</v>
      </c>
      <c r="D111" s="3">
        <v>0.18250017997244045</v>
      </c>
      <c r="E111" s="3">
        <v>0.13749991297857941</v>
      </c>
      <c r="F111" s="3">
        <v>5.3551490578987275E-2</v>
      </c>
      <c r="G111" s="3">
        <v>0.17670778839227783</v>
      </c>
      <c r="H111" s="3">
        <v>0.24480727083177467</v>
      </c>
      <c r="I111" s="3">
        <v>6.3003623330225009E-2</v>
      </c>
      <c r="J111" s="3">
        <v>4.1697418457235118E-2</v>
      </c>
      <c r="K111" s="3">
        <v>5.7925783775461585E-2</v>
      </c>
      <c r="L111" s="3">
        <v>0.14433673539917161</v>
      </c>
      <c r="M111" s="3">
        <v>1.2311321389064888E-2</v>
      </c>
      <c r="N111" s="3">
        <v>6.8158654594302773E-2</v>
      </c>
      <c r="P111">
        <f t="shared" si="26"/>
        <v>0.50277906590873567</v>
      </c>
      <c r="Q111">
        <f t="shared" si="27"/>
        <v>1.2392405421685568</v>
      </c>
      <c r="R111">
        <f t="shared" si="28"/>
        <v>0.55252836018992224</v>
      </c>
      <c r="U111">
        <f t="shared" si="16"/>
        <v>3.6855164303468413E-2</v>
      </c>
      <c r="V111">
        <f t="shared" si="17"/>
        <v>6.9606149645654711E-5</v>
      </c>
      <c r="W111">
        <f t="shared" si="18"/>
        <v>0.34950349677010967</v>
      </c>
      <c r="X111">
        <f t="shared" si="19"/>
        <v>0.88563380412962966</v>
      </c>
      <c r="Y111">
        <f t="shared" si="20"/>
        <v>2.189458275855936E-4</v>
      </c>
      <c r="Z111">
        <f t="shared" si="21"/>
        <v>4.7916800929575398E-4</v>
      </c>
      <c r="AA111">
        <f t="shared" si="22"/>
        <v>7.2776816556469428E-4</v>
      </c>
      <c r="AB111">
        <f t="shared" si="23"/>
        <v>0.12111944033247095</v>
      </c>
      <c r="AC111">
        <f t="shared" si="24"/>
        <v>5.2066261418689492E-6</v>
      </c>
      <c r="AD111">
        <f t="shared" si="25"/>
        <v>1.2949765326334341E-3</v>
      </c>
    </row>
    <row r="112" spans="1:30" x14ac:dyDescent="0.25">
      <c r="A112" t="s">
        <v>136</v>
      </c>
      <c r="B112" s="18">
        <v>2.0509417957992877</v>
      </c>
      <c r="C112">
        <v>0.36736778004798654</v>
      </c>
      <c r="D112" s="3">
        <v>0.18500018243549349</v>
      </c>
      <c r="E112" s="3">
        <v>0.13798117831698745</v>
      </c>
      <c r="F112" s="3">
        <v>5.1456978300456341E-2</v>
      </c>
      <c r="G112" s="3">
        <v>0.17942827640248687</v>
      </c>
      <c r="H112" s="3">
        <v>0.25226395126309165</v>
      </c>
      <c r="I112" s="3">
        <v>6.0980443482073786E-2</v>
      </c>
      <c r="J112" s="3">
        <v>3.9590579925321591E-2</v>
      </c>
      <c r="K112" s="3">
        <v>5.5858903891468671E-2</v>
      </c>
      <c r="L112" s="3">
        <v>0.14515972841836888</v>
      </c>
      <c r="M112" s="3">
        <v>1.1048773249667658E-2</v>
      </c>
      <c r="N112" s="3">
        <v>6.6231186549468288E-2</v>
      </c>
      <c r="P112">
        <f t="shared" si="26"/>
        <v>0.50358303717143693</v>
      </c>
      <c r="Q112">
        <f t="shared" si="27"/>
        <v>1.2480084624085206</v>
      </c>
      <c r="R112">
        <f t="shared" si="28"/>
        <v>0.55382503853127163</v>
      </c>
      <c r="U112">
        <f t="shared" si="16"/>
        <v>3.0844252632023065E-2</v>
      </c>
      <c r="V112">
        <f t="shared" si="17"/>
        <v>4.2633699386675963E-5</v>
      </c>
      <c r="W112">
        <f t="shared" si="18"/>
        <v>0.32211901450526259</v>
      </c>
      <c r="X112">
        <f t="shared" si="19"/>
        <v>0.92681859771552433</v>
      </c>
      <c r="Y112">
        <f t="shared" si="20"/>
        <v>1.3457912802607386E-4</v>
      </c>
      <c r="Z112">
        <f t="shared" si="21"/>
        <v>3.0332274387566589E-4</v>
      </c>
      <c r="AA112">
        <f t="shared" si="22"/>
        <v>4.1986125824890284E-4</v>
      </c>
      <c r="AB112">
        <f t="shared" si="23"/>
        <v>0.10318079698167565</v>
      </c>
      <c r="AC112">
        <f t="shared" si="24"/>
        <v>4.7711064381669094E-9</v>
      </c>
      <c r="AD112">
        <f t="shared" si="25"/>
        <v>8.0856411031396402E-4</v>
      </c>
    </row>
    <row r="113" spans="1:30" x14ac:dyDescent="0.25">
      <c r="A113" t="s">
        <v>137</v>
      </c>
      <c r="B113" s="18">
        <v>2.0324595047510292</v>
      </c>
      <c r="C113">
        <v>0.37178873929222983</v>
      </c>
      <c r="D113" s="3">
        <v>0.18749999999005693</v>
      </c>
      <c r="E113" s="3">
        <v>0.13836616320059933</v>
      </c>
      <c r="F113" s="3">
        <v>4.9351141583965877E-2</v>
      </c>
      <c r="G113" s="3">
        <v>0.18208964692817156</v>
      </c>
      <c r="H113" s="3">
        <v>0.25999029524095962</v>
      </c>
      <c r="I113" s="3">
        <v>5.8913133653268661E-2</v>
      </c>
      <c r="J113" s="3">
        <v>3.7502225589436486E-2</v>
      </c>
      <c r="K113" s="3">
        <v>5.3767082549820239E-2</v>
      </c>
      <c r="L113" s="3">
        <v>0.14589951328336678</v>
      </c>
      <c r="M113" s="3">
        <v>9.8802189696419965E-3</v>
      </c>
      <c r="N113" s="3">
        <v>6.4240579187276242E-2</v>
      </c>
      <c r="P113">
        <f t="shared" si="26"/>
        <v>0.50431866319296981</v>
      </c>
      <c r="Q113">
        <f t="shared" si="27"/>
        <v>1.2567732719537819</v>
      </c>
      <c r="R113">
        <f t="shared" si="28"/>
        <v>0.55504190458892055</v>
      </c>
      <c r="U113">
        <f t="shared" si="16"/>
        <v>2.4713355928377874E-2</v>
      </c>
      <c r="V113">
        <f t="shared" si="17"/>
        <v>2.0425083879518455E-5</v>
      </c>
      <c r="W113">
        <f t="shared" si="18"/>
        <v>0.29023375023317954</v>
      </c>
      <c r="X113">
        <f t="shared" si="19"/>
        <v>0.9703672117406329</v>
      </c>
      <c r="Y113">
        <f t="shared" si="20"/>
        <v>7.5595589843443006E-5</v>
      </c>
      <c r="Z113">
        <f t="shared" si="21"/>
        <v>1.2599055345678773E-4</v>
      </c>
      <c r="AA113">
        <f t="shared" si="22"/>
        <v>2.3559554632537875E-4</v>
      </c>
      <c r="AB113">
        <f t="shared" si="23"/>
        <v>8.4660904521417765E-2</v>
      </c>
      <c r="AC113">
        <f t="shared" si="24"/>
        <v>4.7711064381669094E-9</v>
      </c>
      <c r="AD113">
        <f t="shared" si="25"/>
        <v>4.7774359022467332E-4</v>
      </c>
    </row>
    <row r="114" spans="1:30" x14ac:dyDescent="0.25">
      <c r="A114" t="s">
        <v>138</v>
      </c>
      <c r="B114" s="18">
        <v>2.0131411722181527</v>
      </c>
      <c r="C114">
        <v>0.37625857267938267</v>
      </c>
      <c r="D114" s="3">
        <v>0.19000018728517545</v>
      </c>
      <c r="E114" s="3">
        <v>0.13864452698242535</v>
      </c>
      <c r="F114" s="3">
        <v>4.7233280748504941E-2</v>
      </c>
      <c r="G114" s="3">
        <v>0.18470527235035653</v>
      </c>
      <c r="H114" s="3">
        <v>0.26798570208541195</v>
      </c>
      <c r="I114" s="3">
        <v>5.6806365865198022E-2</v>
      </c>
      <c r="J114" s="3">
        <v>3.5430340262880292E-2</v>
      </c>
      <c r="K114" s="3">
        <v>5.1651826824447071E-2</v>
      </c>
      <c r="L114" s="3">
        <v>0.14653738872141353</v>
      </c>
      <c r="M114" s="3">
        <v>8.7982993632066721E-3</v>
      </c>
      <c r="N114" s="3">
        <v>6.2206996734643805E-2</v>
      </c>
      <c r="P114">
        <f t="shared" si="26"/>
        <v>0.50497238091390506</v>
      </c>
      <c r="Q114">
        <f t="shared" si="27"/>
        <v>1.2655274493683026</v>
      </c>
      <c r="R114">
        <f t="shared" si="28"/>
        <v>0.55616210198427773</v>
      </c>
      <c r="U114">
        <f t="shared" si="16"/>
        <v>1.8702157552772828E-2</v>
      </c>
      <c r="V114">
        <f t="shared" si="17"/>
        <v>7.9209326334485056E-6</v>
      </c>
      <c r="W114">
        <f t="shared" si="18"/>
        <v>0.25302070719646286</v>
      </c>
      <c r="X114">
        <f t="shared" si="19"/>
        <v>1.0162943645697178</v>
      </c>
      <c r="Y114">
        <f t="shared" si="20"/>
        <v>3.6583068164701543E-5</v>
      </c>
      <c r="Z114">
        <f t="shared" si="21"/>
        <v>8.121283746493069E-5</v>
      </c>
      <c r="AA114">
        <f t="shared" si="22"/>
        <v>1.1611187912415741E-4</v>
      </c>
      <c r="AB114">
        <f t="shared" si="23"/>
        <v>6.5848884834425567E-2</v>
      </c>
      <c r="AC114">
        <f t="shared" si="24"/>
        <v>4.7711064381669094E-9</v>
      </c>
      <c r="AD114">
        <f t="shared" si="25"/>
        <v>2.4359404226709564E-4</v>
      </c>
    </row>
    <row r="115" spans="1:30" x14ac:dyDescent="0.25">
      <c r="A115" t="s">
        <v>139</v>
      </c>
      <c r="B115" s="18">
        <v>1.992965426516746</v>
      </c>
      <c r="C115">
        <v>0.38080150415206099</v>
      </c>
      <c r="D115" s="3">
        <v>0.19250018990238932</v>
      </c>
      <c r="E115" s="3">
        <v>0.13879927414961124</v>
      </c>
      <c r="F115" s="3">
        <v>4.5044539752344605E-2</v>
      </c>
      <c r="G115" s="3">
        <v>0.18729454991261046</v>
      </c>
      <c r="H115" s="3">
        <v>0.27622200625266247</v>
      </c>
      <c r="I115" s="3">
        <v>5.4720945083768159E-2</v>
      </c>
      <c r="J115" s="3">
        <v>3.3439367044613484E-2</v>
      </c>
      <c r="K115" s="3">
        <v>4.9464914265798507E-2</v>
      </c>
      <c r="L115" s="3">
        <v>0.14710387529437582</v>
      </c>
      <c r="M115" s="3">
        <v>7.7930770675593416E-3</v>
      </c>
      <c r="N115" s="3">
        <v>6.0117451304682185E-2</v>
      </c>
      <c r="P115">
        <f t="shared" si="26"/>
        <v>0.50551320780897047</v>
      </c>
      <c r="Q115">
        <f t="shared" si="27"/>
        <v>1.2744224059794496</v>
      </c>
      <c r="R115">
        <f t="shared" si="28"/>
        <v>0.55715394215381053</v>
      </c>
      <c r="U115">
        <f t="shared" si="16"/>
        <v>1.3013903659105158E-2</v>
      </c>
      <c r="V115">
        <f t="shared" si="17"/>
        <v>3.0698561368660181E-6</v>
      </c>
      <c r="W115">
        <f t="shared" si="18"/>
        <v>0.210013095441727</v>
      </c>
      <c r="X115">
        <f t="shared" si="19"/>
        <v>1.0643551851882356</v>
      </c>
      <c r="Y115">
        <f t="shared" si="20"/>
        <v>1.4325446667575886E-5</v>
      </c>
      <c r="Z115">
        <f t="shared" si="21"/>
        <v>1.4150029610502945E-5</v>
      </c>
      <c r="AA115">
        <f t="shared" si="22"/>
        <v>4.1239167648291336E-5</v>
      </c>
      <c r="AB115">
        <f t="shared" si="23"/>
        <v>4.7259265754356683E-2</v>
      </c>
      <c r="AC115">
        <f t="shared" si="24"/>
        <v>4.7711064381669094E-9</v>
      </c>
      <c r="AD115">
        <f t="shared" si="25"/>
        <v>1.0204822688206608E-4</v>
      </c>
    </row>
    <row r="116" spans="1:30" x14ac:dyDescent="0.25">
      <c r="A116" t="s">
        <v>140</v>
      </c>
      <c r="B116" s="18">
        <v>1.9719045961965473</v>
      </c>
      <c r="C116">
        <v>0.3853818810086152</v>
      </c>
      <c r="D116" s="3">
        <v>0.19500000001512741</v>
      </c>
      <c r="E116" s="3">
        <v>0.13884874136715536</v>
      </c>
      <c r="F116" s="3">
        <v>4.2904982273527598E-2</v>
      </c>
      <c r="G116" s="3">
        <v>0.18982547990872869</v>
      </c>
      <c r="H116" s="3">
        <v>0.28475272977017774</v>
      </c>
      <c r="I116" s="3">
        <v>5.2549105981441656E-2</v>
      </c>
      <c r="J116" s="3">
        <v>3.1431939300547607E-2</v>
      </c>
      <c r="K116" s="3">
        <v>4.7299110797845066E-2</v>
      </c>
      <c r="L116" s="3">
        <v>0.14753633061660257</v>
      </c>
      <c r="M116" s="3">
        <v>6.8738457898443565E-3</v>
      </c>
      <c r="N116" s="3">
        <v>5.7977734995104488E-2</v>
      </c>
      <c r="P116">
        <f t="shared" si="26"/>
        <v>0.50599161409658533</v>
      </c>
      <c r="Q116">
        <f t="shared" si="27"/>
        <v>1.2832057659496656</v>
      </c>
      <c r="R116">
        <f t="shared" si="28"/>
        <v>0.5580677952341393</v>
      </c>
      <c r="U116">
        <f t="shared" si="16"/>
        <v>8.1163634971546331E-3</v>
      </c>
      <c r="V116">
        <f t="shared" si="17"/>
        <v>3.0620507450408306E-6</v>
      </c>
      <c r="W116">
        <f t="shared" si="18"/>
        <v>0.15846186913426472</v>
      </c>
      <c r="X116">
        <f t="shared" si="19"/>
        <v>1.1155740135493919</v>
      </c>
      <c r="Y116">
        <f t="shared" si="20"/>
        <v>1.4226041125433375E-5</v>
      </c>
      <c r="Z116">
        <f t="shared" si="21"/>
        <v>9.1633653049431463E-7</v>
      </c>
      <c r="AA116">
        <f t="shared" si="22"/>
        <v>4.1059581816379872E-5</v>
      </c>
      <c r="AB116">
        <f t="shared" si="23"/>
        <v>2.8201532830500087E-2</v>
      </c>
      <c r="AC116">
        <f t="shared" si="24"/>
        <v>4.7711064381669094E-9</v>
      </c>
      <c r="AD116">
        <f t="shared" si="25"/>
        <v>1.0122989217210627E-4</v>
      </c>
    </row>
    <row r="117" spans="1:30" x14ac:dyDescent="0.25">
      <c r="A117" t="s">
        <v>141</v>
      </c>
      <c r="B117" s="18">
        <v>1.9499259819686934</v>
      </c>
      <c r="C117">
        <v>0.39001630032161422</v>
      </c>
      <c r="D117" s="3">
        <v>0.19750000011457441</v>
      </c>
      <c r="E117" s="3">
        <v>0.13877335558830323</v>
      </c>
      <c r="F117" s="3">
        <v>4.0760851436129078E-2</v>
      </c>
      <c r="G117" s="3">
        <v>0.19230696082765411</v>
      </c>
      <c r="H117" s="3">
        <v>0.29358097578143144</v>
      </c>
      <c r="I117" s="3">
        <v>5.0339347990920429E-2</v>
      </c>
      <c r="J117" s="3">
        <v>2.9456711883319438E-2</v>
      </c>
      <c r="K117" s="3">
        <v>4.5111932639183595E-2</v>
      </c>
      <c r="L117" s="3">
        <v>0.14784013180383071</v>
      </c>
      <c r="M117" s="3">
        <v>6.0361411990221677E-3</v>
      </c>
      <c r="N117" s="3">
        <v>5.579359074593207E-2</v>
      </c>
      <c r="P117">
        <f t="shared" si="26"/>
        <v>0.50638909181927139</v>
      </c>
      <c r="Q117">
        <f t="shared" si="27"/>
        <v>1.2919777229509188</v>
      </c>
      <c r="R117">
        <f t="shared" si="28"/>
        <v>0.5588849974857838</v>
      </c>
      <c r="U117">
        <f t="shared" si="16"/>
        <v>3.3165571168753357E-3</v>
      </c>
      <c r="V117">
        <f t="shared" si="17"/>
        <v>9.5416425485276867E-7</v>
      </c>
      <c r="W117">
        <f t="shared" si="18"/>
        <v>0.10074032553270969</v>
      </c>
      <c r="X117">
        <f t="shared" si="19"/>
        <v>1.167559973489354</v>
      </c>
      <c r="Y117">
        <f t="shared" si="20"/>
        <v>5.7080512201022162E-7</v>
      </c>
      <c r="Z117">
        <f t="shared" si="21"/>
        <v>9.1633653049431463E-7</v>
      </c>
      <c r="AA117">
        <f t="shared" si="22"/>
        <v>1.2323446211405552E-6</v>
      </c>
      <c r="AB117">
        <f t="shared" si="23"/>
        <v>1.3699176613079754E-2</v>
      </c>
      <c r="AC117">
        <f t="shared" si="24"/>
        <v>4.7711064381669094E-9</v>
      </c>
      <c r="AD117">
        <f t="shared" si="25"/>
        <v>4.7230169209170054E-6</v>
      </c>
    </row>
    <row r="118" spans="1:30" x14ac:dyDescent="0.25">
      <c r="A118" t="s">
        <v>142</v>
      </c>
      <c r="B118" s="18">
        <v>1.9269992943695498</v>
      </c>
      <c r="C118">
        <v>0.39467043004373337</v>
      </c>
      <c r="D118" s="3">
        <v>0.20000000006022056</v>
      </c>
      <c r="E118" s="3">
        <v>0.13855995172642407</v>
      </c>
      <c r="F118" s="3">
        <v>3.8625405438228608E-2</v>
      </c>
      <c r="G118" s="3">
        <v>0.1947042416760312</v>
      </c>
      <c r="H118" s="3">
        <v>0.30272167575894204</v>
      </c>
      <c r="I118" s="3">
        <v>4.810561784590317E-2</v>
      </c>
      <c r="J118" s="3">
        <v>2.7509032846949773E-2</v>
      </c>
      <c r="K118" s="3">
        <v>4.2918901852539146E-2</v>
      </c>
      <c r="L118" s="3">
        <v>0.14801638798082423</v>
      </c>
      <c r="M118" s="3">
        <v>5.2649776927495501E-3</v>
      </c>
      <c r="N118" s="3">
        <v>5.3573807113080671E-2</v>
      </c>
      <c r="P118">
        <f t="shared" si="26"/>
        <v>0.50675192473390673</v>
      </c>
      <c r="Q118">
        <f t="shared" si="27"/>
        <v>1.3006790091508624</v>
      </c>
      <c r="R118">
        <f t="shared" si="28"/>
        <v>0.55965862369644082</v>
      </c>
      <c r="U118">
        <f t="shared" si="16"/>
        <v>2.9589748595599511E-4</v>
      </c>
      <c r="V118">
        <f t="shared" si="17"/>
        <v>0</v>
      </c>
      <c r="W118">
        <f t="shared" si="18"/>
        <v>2.637817617813205E-2</v>
      </c>
      <c r="X118">
        <f t="shared" si="19"/>
        <v>1.2241270217255704</v>
      </c>
      <c r="Y118">
        <f t="shared" si="20"/>
        <v>9.2926549657118314E-8</v>
      </c>
      <c r="Z118">
        <f t="shared" si="21"/>
        <v>9.1633653049431463E-7</v>
      </c>
      <c r="AA118">
        <f t="shared" si="22"/>
        <v>1.2210524160951858E-7</v>
      </c>
      <c r="AB118">
        <f t="shared" si="23"/>
        <v>1.4980501157647844E-3</v>
      </c>
      <c r="AC118">
        <f t="shared" si="24"/>
        <v>4.7711064381669094E-9</v>
      </c>
      <c r="AD118">
        <f t="shared" si="25"/>
        <v>0</v>
      </c>
    </row>
    <row r="119" spans="1:30" x14ac:dyDescent="0.25">
      <c r="A119" t="s">
        <v>143</v>
      </c>
      <c r="B119" s="18">
        <v>1.9030881876831818</v>
      </c>
      <c r="C119">
        <v>0.39938709478814405</v>
      </c>
      <c r="D119" s="3">
        <v>0.20250019992641072</v>
      </c>
      <c r="E119" s="3">
        <v>0.13818564778465045</v>
      </c>
      <c r="F119" s="3">
        <v>3.6491020612727923E-2</v>
      </c>
      <c r="G119" s="3">
        <v>0.19705090230086564</v>
      </c>
      <c r="H119" s="3">
        <v>0.31220244548797721</v>
      </c>
      <c r="I119" s="3">
        <v>4.5838569684664703E-2</v>
      </c>
      <c r="J119" s="3">
        <v>2.5601468429042491E-2</v>
      </c>
      <c r="K119" s="3">
        <v>4.0708532259677299E-2</v>
      </c>
      <c r="L119" s="3">
        <v>0.14802791126445006</v>
      </c>
      <c r="M119" s="3">
        <v>4.5721777876317317E-3</v>
      </c>
      <c r="N119" s="3">
        <v>5.1321324179866096E-2</v>
      </c>
      <c r="P119">
        <f t="shared" si="26"/>
        <v>0.50702739915476613</v>
      </c>
      <c r="Q119">
        <f t="shared" si="27"/>
        <v>1.3093540737820064</v>
      </c>
      <c r="R119">
        <f t="shared" si="28"/>
        <v>0.56032671176970206</v>
      </c>
      <c r="U119">
        <f t="shared" si="16"/>
        <v>0</v>
      </c>
      <c r="V119">
        <f t="shared" si="17"/>
        <v>0</v>
      </c>
      <c r="W119">
        <f t="shared" si="18"/>
        <v>0</v>
      </c>
      <c r="X119">
        <f t="shared" si="19"/>
        <v>1.2409274485450892</v>
      </c>
      <c r="Y119">
        <f t="shared" si="20"/>
        <v>9.2926549657118314E-8</v>
      </c>
      <c r="Z119">
        <f t="shared" si="21"/>
        <v>9.1633653049431463E-7</v>
      </c>
      <c r="AA119">
        <f t="shared" si="22"/>
        <v>1.2210524160951858E-7</v>
      </c>
      <c r="AB119">
        <f t="shared" si="23"/>
        <v>0</v>
      </c>
      <c r="AC119">
        <f t="shared" si="24"/>
        <v>4.7711064381669094E-9</v>
      </c>
      <c r="AD119">
        <f t="shared" si="25"/>
        <v>0</v>
      </c>
    </row>
    <row r="120" spans="1:30" x14ac:dyDescent="0.25">
      <c r="A120" t="s">
        <v>144</v>
      </c>
      <c r="B120" s="18">
        <v>1.8781592417912127</v>
      </c>
      <c r="C120">
        <v>0.40411527548874571</v>
      </c>
      <c r="D120" s="3">
        <v>0.20500020238552313</v>
      </c>
      <c r="E120" s="3">
        <v>0.13766693590215948</v>
      </c>
      <c r="F120" s="3">
        <v>3.436822866102987E-2</v>
      </c>
      <c r="G120" s="3">
        <v>0.19929635675383817</v>
      </c>
      <c r="H120" s="3">
        <v>0.32200957053706475</v>
      </c>
      <c r="I120" s="3">
        <v>4.3548790090993751E-2</v>
      </c>
      <c r="J120" s="3">
        <v>2.3730137684511449E-2</v>
      </c>
      <c r="K120" s="3">
        <v>3.8494356893846476E-2</v>
      </c>
      <c r="L120" s="3">
        <v>0.14791387407302806</v>
      </c>
      <c r="M120" s="3">
        <v>3.9427286445433193E-3</v>
      </c>
      <c r="N120" s="3">
        <v>4.9029020268385029E-2</v>
      </c>
      <c r="P120">
        <f t="shared" si="26"/>
        <v>0.50728149817546853</v>
      </c>
      <c r="Q120">
        <f t="shared" si="27"/>
        <v>1.3179559048488114</v>
      </c>
      <c r="R120">
        <f t="shared" si="28"/>
        <v>0.56096669232530494</v>
      </c>
    </row>
    <row r="121" spans="1:30" x14ac:dyDescent="0.25">
      <c r="A121" t="s">
        <v>145</v>
      </c>
      <c r="B121" s="18">
        <v>1.8521701777764343</v>
      </c>
      <c r="C121">
        <v>0.40885971844353614</v>
      </c>
      <c r="D121" s="3">
        <v>0.20750020496394811</v>
      </c>
      <c r="E121" s="3">
        <v>0.13697206956380745</v>
      </c>
      <c r="F121" s="3">
        <v>3.2261072893003201E-2</v>
      </c>
      <c r="G121" s="3">
        <v>0.20143421988469704</v>
      </c>
      <c r="H121" s="3">
        <v>0.33219948552012257</v>
      </c>
      <c r="I121" s="3">
        <v>4.1236093318668614E-2</v>
      </c>
      <c r="J121" s="3">
        <v>2.1904593568793543E-2</v>
      </c>
      <c r="K121" s="3">
        <v>3.6277068581532464E-2</v>
      </c>
      <c r="L121" s="3">
        <v>0.14763066078867965</v>
      </c>
      <c r="M121" s="3">
        <v>3.378930075711347E-3</v>
      </c>
      <c r="N121" s="3">
        <v>4.6705805386124961E-2</v>
      </c>
      <c r="P121">
        <f t="shared" si="26"/>
        <v>0.50750953347487582</v>
      </c>
      <c r="Q121">
        <f t="shared" si="27"/>
        <v>1.3264654442861372</v>
      </c>
      <c r="R121">
        <f t="shared" si="28"/>
        <v>0.56157207305484336</v>
      </c>
    </row>
    <row r="122" spans="1:30" x14ac:dyDescent="0.25">
      <c r="A122" t="s">
        <v>146</v>
      </c>
      <c r="B122" s="18">
        <v>1.8250777221459242</v>
      </c>
      <c r="C122">
        <v>0.41364587529926511</v>
      </c>
      <c r="D122" s="3">
        <v>0.21000020749012782</v>
      </c>
      <c r="E122" s="3">
        <v>0.13609898344422211</v>
      </c>
      <c r="F122" s="3">
        <v>3.0054551202159167E-2</v>
      </c>
      <c r="G122" s="3">
        <v>0.20349073806610257</v>
      </c>
      <c r="H122" s="3">
        <v>0.34275354509405387</v>
      </c>
      <c r="I122" s="3">
        <v>3.9067491715569079E-2</v>
      </c>
      <c r="J122" s="3">
        <v>2.0171945228205857E-2</v>
      </c>
      <c r="K122" s="3">
        <v>3.4090852812086687E-2</v>
      </c>
      <c r="L122" s="3">
        <v>0.14714478502913206</v>
      </c>
      <c r="M122" s="3">
        <v>2.8578010476686868E-3</v>
      </c>
      <c r="N122" s="3">
        <v>4.4269305927318293E-2</v>
      </c>
      <c r="P122">
        <f t="shared" si="26"/>
        <v>0.5076811350728363</v>
      </c>
      <c r="Q122">
        <f t="shared" si="27"/>
        <v>1.3349362094163348</v>
      </c>
      <c r="R122">
        <f t="shared" si="28"/>
        <v>0.56210809945162354</v>
      </c>
    </row>
    <row r="123" spans="1:30" x14ac:dyDescent="0.25">
      <c r="A123" t="s">
        <v>147</v>
      </c>
      <c r="B123" s="18">
        <v>1.7968350759952398</v>
      </c>
      <c r="C123">
        <v>0.41840867577344604</v>
      </c>
      <c r="D123" s="3">
        <v>0.21249999994794283</v>
      </c>
      <c r="E123" s="3">
        <v>0.13505554476022158</v>
      </c>
      <c r="F123" s="3">
        <v>2.7971361088845983E-2</v>
      </c>
      <c r="G123" s="3">
        <v>0.20538521465490783</v>
      </c>
      <c r="H123" s="3">
        <v>0.35372741501024318</v>
      </c>
      <c r="I123" s="3">
        <v>3.6764101340092024E-2</v>
      </c>
      <c r="J123" s="3">
        <v>1.8448847937531831E-2</v>
      </c>
      <c r="K123" s="3">
        <v>3.1876580046730267E-2</v>
      </c>
      <c r="L123" s="3">
        <v>0.14648872229109325</v>
      </c>
      <c r="M123" s="3">
        <v>2.40510588614418E-3</v>
      </c>
      <c r="N123" s="3">
        <v>4.1877107236667099E-2</v>
      </c>
      <c r="P123">
        <f t="shared" si="26"/>
        <v>0.50787665804282778</v>
      </c>
      <c r="Q123">
        <f t="shared" si="27"/>
        <v>1.3431884120241622</v>
      </c>
      <c r="R123">
        <f t="shared" si="28"/>
        <v>0.56266484539448236</v>
      </c>
    </row>
    <row r="124" spans="1:30" x14ac:dyDescent="0.25">
      <c r="A124" t="s">
        <v>148</v>
      </c>
      <c r="B124" s="18">
        <v>1.76738463196659</v>
      </c>
      <c r="C124">
        <v>0.42318324510762884</v>
      </c>
      <c r="D124" s="3">
        <v>0.21500004628391653</v>
      </c>
      <c r="E124" s="3">
        <v>0.13379268166199104</v>
      </c>
      <c r="F124" s="3">
        <v>2.5909640298049492E-2</v>
      </c>
      <c r="G124" s="3">
        <v>0.20714382055640096</v>
      </c>
      <c r="H124" s="3">
        <v>0.3651477933232059</v>
      </c>
      <c r="I124" s="3">
        <v>3.4453882957018858E-2</v>
      </c>
      <c r="J124" s="3">
        <v>1.6784305395474056E-2</v>
      </c>
      <c r="K124" s="3">
        <v>2.9679394462135994E-2</v>
      </c>
      <c r="L124" s="3">
        <v>0.14562298242875094</v>
      </c>
      <c r="M124" s="3">
        <v>2.0062535458871306E-3</v>
      </c>
      <c r="N124" s="3">
        <v>3.9459245931660766E-2</v>
      </c>
      <c r="P124">
        <f t="shared" si="26"/>
        <v>0.50805425018477568</v>
      </c>
      <c r="Q124">
        <f t="shared" si="27"/>
        <v>1.3513052641329915</v>
      </c>
      <c r="R124">
        <f t="shared" si="28"/>
        <v>0.56319491330846161</v>
      </c>
    </row>
    <row r="125" spans="1:30" x14ac:dyDescent="0.25">
      <c r="A125" t="s">
        <v>149</v>
      </c>
      <c r="B125" s="18">
        <v>1.7366695060404509</v>
      </c>
      <c r="C125">
        <v>0.42797276024583314</v>
      </c>
      <c r="D125" s="3">
        <v>0.21750021492162749</v>
      </c>
      <c r="E125" s="3">
        <v>0.13230500838418591</v>
      </c>
      <c r="F125" s="3">
        <v>2.3877717061034739E-2</v>
      </c>
      <c r="G125" s="3">
        <v>0.20875995800640382</v>
      </c>
      <c r="H125" s="3">
        <v>0.37703767436255692</v>
      </c>
      <c r="I125" s="3">
        <v>3.2139739459560293E-2</v>
      </c>
      <c r="J125" s="3">
        <v>1.5176598077308872E-2</v>
      </c>
      <c r="K125" s="3">
        <v>2.7520899229571027E-2</v>
      </c>
      <c r="L125" s="3">
        <v>0.14451924844297789</v>
      </c>
      <c r="M125" s="3">
        <v>1.657782809046264E-3</v>
      </c>
      <c r="N125" s="3">
        <v>3.7005374707980092E-2</v>
      </c>
      <c r="P125">
        <f t="shared" si="26"/>
        <v>0.50821041693563052</v>
      </c>
      <c r="Q125">
        <f t="shared" si="27"/>
        <v>1.3592500224289692</v>
      </c>
      <c r="R125">
        <f t="shared" si="28"/>
        <v>0.56369256937457346</v>
      </c>
    </row>
    <row r="126" spans="1:30" x14ac:dyDescent="0.25">
      <c r="A126" t="s">
        <v>150</v>
      </c>
      <c r="B126" s="18">
        <v>1.7046317236222783</v>
      </c>
      <c r="C126">
        <v>0.43266823815869393</v>
      </c>
      <c r="D126" s="3">
        <v>0.21999999998994302</v>
      </c>
      <c r="E126" s="3">
        <v>0.13058293108961544</v>
      </c>
      <c r="F126" s="3">
        <v>2.1877524301150354E-2</v>
      </c>
      <c r="G126" s="3">
        <v>0.21010418541479431</v>
      </c>
      <c r="H126" s="3">
        <v>0.3894523701853248</v>
      </c>
      <c r="I126" s="3">
        <v>2.9836552332810014E-2</v>
      </c>
      <c r="J126" s="3">
        <v>1.3623670985511383E-2</v>
      </c>
      <c r="K126" s="3">
        <v>2.5350012215358073E-2</v>
      </c>
      <c r="L126" s="3">
        <v>0.14322929439506796</v>
      </c>
      <c r="M126" s="3">
        <v>1.3542678277424082E-3</v>
      </c>
      <c r="N126" s="3">
        <v>3.4589190638994703E-2</v>
      </c>
      <c r="P126">
        <f t="shared" si="26"/>
        <v>0.50847272942011401</v>
      </c>
      <c r="Q126">
        <f t="shared" si="27"/>
        <v>1.366907102093861</v>
      </c>
      <c r="R126">
        <f t="shared" si="28"/>
        <v>0.56430814097163318</v>
      </c>
    </row>
    <row r="127" spans="1:30" x14ac:dyDescent="0.25">
      <c r="A127" t="s">
        <v>151</v>
      </c>
      <c r="B127" s="18">
        <v>1.6711922120517282</v>
      </c>
      <c r="C127">
        <v>0.4374097938193261</v>
      </c>
      <c r="D127" s="3">
        <v>0.22249999998995054</v>
      </c>
      <c r="E127" s="3">
        <v>0.12860136467390104</v>
      </c>
      <c r="F127" s="3">
        <v>1.9946219559994038E-2</v>
      </c>
      <c r="G127" s="3">
        <v>0.21130429012532675</v>
      </c>
      <c r="H127" s="3">
        <v>0.40241319450591473</v>
      </c>
      <c r="I127" s="3">
        <v>2.755310491380614E-2</v>
      </c>
      <c r="J127" s="3">
        <v>1.2160839160520435E-2</v>
      </c>
      <c r="K127" s="3">
        <v>2.3199897976298654E-2</v>
      </c>
      <c r="L127" s="3">
        <v>0.14161708482204693</v>
      </c>
      <c r="M127" s="3">
        <v>1.0914815600709547E-3</v>
      </c>
      <c r="N127" s="3">
        <v>3.2112522920366336E-2</v>
      </c>
      <c r="P127">
        <f t="shared" si="26"/>
        <v>0.50867631025622406</v>
      </c>
      <c r="Q127">
        <f t="shared" si="27"/>
        <v>1.37435240747798</v>
      </c>
      <c r="R127">
        <f t="shared" si="28"/>
        <v>0.56484456087006629</v>
      </c>
    </row>
    <row r="128" spans="1:30" x14ac:dyDescent="0.25">
      <c r="A128" t="s">
        <v>152</v>
      </c>
      <c r="B128" s="18">
        <v>1.6362710093653159</v>
      </c>
      <c r="C128">
        <v>0.44211484376133242</v>
      </c>
      <c r="D128" s="3">
        <v>0.22500022235103265</v>
      </c>
      <c r="E128" s="3">
        <v>0.12635248576271307</v>
      </c>
      <c r="F128" s="3">
        <v>1.7995103070000185E-2</v>
      </c>
      <c r="G128" s="3">
        <v>0.2122635481209238</v>
      </c>
      <c r="H128" s="3">
        <v>0.4159514734061992</v>
      </c>
      <c r="I128" s="3">
        <v>2.5241752606394934E-2</v>
      </c>
      <c r="J128" s="3">
        <v>1.0759252507900252E-2</v>
      </c>
      <c r="K128" s="3">
        <v>2.1182585235084657E-2</v>
      </c>
      <c r="L128" s="3">
        <v>0.1397196749314471</v>
      </c>
      <c r="M128" s="3">
        <v>8.6431446213483109E-4</v>
      </c>
      <c r="N128" s="3">
        <v>2.9669810318394926E-2</v>
      </c>
      <c r="P128">
        <f t="shared" si="26"/>
        <v>0.50891804590142842</v>
      </c>
      <c r="Q128">
        <f t="shared" si="27"/>
        <v>1.3815355793166828</v>
      </c>
      <c r="R128">
        <f t="shared" si="28"/>
        <v>0.5654175216569588</v>
      </c>
    </row>
    <row r="129" spans="1:18" x14ac:dyDescent="0.25">
      <c r="A129" t="s">
        <v>153</v>
      </c>
      <c r="B129" s="18">
        <v>1.5997842697567262</v>
      </c>
      <c r="C129">
        <v>0.44676305318058207</v>
      </c>
      <c r="D129" s="3">
        <v>0.22750022491558919</v>
      </c>
      <c r="E129" s="3">
        <v>0.12380009166011847</v>
      </c>
      <c r="F129" s="3">
        <v>1.6141497556421473E-2</v>
      </c>
      <c r="G129" s="3">
        <v>0.212921468528665</v>
      </c>
      <c r="H129" s="3">
        <v>0.4301536719399649</v>
      </c>
      <c r="I129" s="3">
        <v>2.2991489932035196E-2</v>
      </c>
      <c r="J129" s="3">
        <v>9.4286972443379299E-3</v>
      </c>
      <c r="K129" s="3">
        <v>1.9141544035823514E-2</v>
      </c>
      <c r="L129" s="3">
        <v>0.13752243307641007</v>
      </c>
      <c r="M129" s="3">
        <v>6.7565970380877797E-4</v>
      </c>
      <c r="N129" s="3">
        <v>2.7223447259912523E-2</v>
      </c>
      <c r="P129">
        <f t="shared" si="26"/>
        <v>0.50921897703038876</v>
      </c>
      <c r="Q129">
        <f t="shared" si="27"/>
        <v>1.3882951413997413</v>
      </c>
      <c r="R129">
        <f t="shared" si="28"/>
        <v>0.56604648270225788</v>
      </c>
    </row>
    <row r="130" spans="1:18" x14ac:dyDescent="0.25">
      <c r="A130" t="s">
        <v>154</v>
      </c>
      <c r="B130" s="18">
        <v>1.5616281686302567</v>
      </c>
      <c r="C130">
        <v>0.45135969178827984</v>
      </c>
      <c r="D130" s="3">
        <v>0.23000022733521103</v>
      </c>
      <c r="E130" s="3">
        <v>0.1209262513962205</v>
      </c>
      <c r="F130" s="3">
        <v>1.434990594650461E-2</v>
      </c>
      <c r="G130" s="3">
        <v>0.21325729265317486</v>
      </c>
      <c r="H130" s="3">
        <v>0.44506528102645743</v>
      </c>
      <c r="I130" s="3">
        <v>2.0776518661131442E-2</v>
      </c>
      <c r="J130" s="3">
        <v>8.1764419356336604E-3</v>
      </c>
      <c r="K130" s="3">
        <v>1.7151580623404571E-2</v>
      </c>
      <c r="L130" s="3">
        <v>0.13498435983784862</v>
      </c>
      <c r="M130" s="3">
        <v>5.1871943412252369E-4</v>
      </c>
      <c r="N130" s="3">
        <v>2.4793649508463585E-2</v>
      </c>
      <c r="P130">
        <f t="shared" si="26"/>
        <v>0.50957192571617071</v>
      </c>
      <c r="Q130">
        <f t="shared" si="27"/>
        <v>1.3946256609960441</v>
      </c>
      <c r="R130">
        <f t="shared" si="28"/>
        <v>0.56672264826014218</v>
      </c>
    </row>
    <row r="131" spans="1:18" x14ac:dyDescent="0.25">
      <c r="A131" t="s">
        <v>155</v>
      </c>
      <c r="B131" s="18">
        <v>1.5216726689601887</v>
      </c>
      <c r="C131">
        <v>0.45594221330443263</v>
      </c>
      <c r="D131" s="3">
        <v>0.23250022970452122</v>
      </c>
      <c r="E131" s="3">
        <v>0.11764529552986296</v>
      </c>
      <c r="F131" s="3">
        <v>1.2538437488533853E-2</v>
      </c>
      <c r="G131" s="3">
        <v>0.21320227972679764</v>
      </c>
      <c r="H131" s="3">
        <v>0.46095871222895501</v>
      </c>
      <c r="I131" s="3">
        <v>1.8654062804121001E-2</v>
      </c>
      <c r="J131" s="3">
        <v>6.9751763952117804E-3</v>
      </c>
      <c r="K131" s="3">
        <v>1.5205214735493798E-2</v>
      </c>
      <c r="L131" s="3">
        <v>0.13201749010645553</v>
      </c>
      <c r="M131" s="3">
        <v>5.0252019348035913E-4</v>
      </c>
      <c r="N131" s="3">
        <v>2.2300811500910272E-2</v>
      </c>
      <c r="P131">
        <f t="shared" si="26"/>
        <v>0.50993354622613285</v>
      </c>
      <c r="Q131">
        <f t="shared" si="27"/>
        <v>1.4004202277559121</v>
      </c>
      <c r="R131">
        <f t="shared" si="28"/>
        <v>0.56738910827637035</v>
      </c>
    </row>
    <row r="132" spans="1:18" x14ac:dyDescent="0.25">
      <c r="A132" t="s">
        <v>156</v>
      </c>
      <c r="B132" s="18">
        <v>1.4798378173069175</v>
      </c>
      <c r="C132">
        <v>0.4603649959238032</v>
      </c>
      <c r="D132" s="3">
        <v>0.23500000010868446</v>
      </c>
      <c r="E132" s="3">
        <v>0.11411006611323091</v>
      </c>
      <c r="F132" s="3">
        <v>1.0984215675722362E-2</v>
      </c>
      <c r="G132" s="3">
        <v>0.21276367243338473</v>
      </c>
      <c r="H132" s="3">
        <v>0.47729654996003329</v>
      </c>
      <c r="I132" s="3">
        <v>1.649196816575297E-2</v>
      </c>
      <c r="J132" s="3">
        <v>5.9224339311552644E-3</v>
      </c>
      <c r="K132" s="3">
        <v>1.3360679720132976E-2</v>
      </c>
      <c r="L132" s="3">
        <v>0.12875858558993655</v>
      </c>
      <c r="M132" s="3">
        <v>2.8660350755285068E-4</v>
      </c>
      <c r="N132" s="3">
        <v>2.0025224981461986E-2</v>
      </c>
      <c r="P132">
        <f t="shared" si="26"/>
        <v>0.51046452747154614</v>
      </c>
      <c r="Q132">
        <f t="shared" si="27"/>
        <v>1.4056990604637196</v>
      </c>
      <c r="R132">
        <f t="shared" si="28"/>
        <v>0.56824275228368082</v>
      </c>
    </row>
    <row r="133" spans="1:18" x14ac:dyDescent="0.25">
      <c r="A133" t="s">
        <v>157</v>
      </c>
      <c r="B133" s="18">
        <v>1.4359196052065653</v>
      </c>
      <c r="C133">
        <v>0.46476113167354777</v>
      </c>
      <c r="D133" s="3">
        <v>0.23749999964190099</v>
      </c>
      <c r="E133" s="3">
        <v>0.11011061069246607</v>
      </c>
      <c r="F133" s="3">
        <v>9.4268943698960946E-3</v>
      </c>
      <c r="G133" s="3">
        <v>0.21181285458502033</v>
      </c>
      <c r="H133" s="3">
        <v>0.49478227553201198</v>
      </c>
      <c r="I133" s="3">
        <v>1.4444783255225564E-2</v>
      </c>
      <c r="J133" s="3">
        <v>4.92794653435425E-3</v>
      </c>
      <c r="K133" s="3">
        <v>1.157945149278548E-2</v>
      </c>
      <c r="L133" s="3">
        <v>0.12499948747924619</v>
      </c>
      <c r="M133" s="3">
        <v>2.0492081918655749E-4</v>
      </c>
      <c r="N133" s="3">
        <v>1.7710776388368821E-2</v>
      </c>
      <c r="P133">
        <f t="shared" si="26"/>
        <v>0.51101519351821156</v>
      </c>
      <c r="Q133">
        <f t="shared" si="27"/>
        <v>1.4102618482463705</v>
      </c>
      <c r="R133">
        <f t="shared" si="28"/>
        <v>0.56909331407487729</v>
      </c>
    </row>
    <row r="134" spans="1:18" x14ac:dyDescent="0.25">
      <c r="A134" t="s">
        <v>158</v>
      </c>
      <c r="B134" s="18">
        <v>1.3897564135999203</v>
      </c>
      <c r="C134">
        <v>0.46909527560579467</v>
      </c>
      <c r="D134" s="3">
        <v>0.23999999997317487</v>
      </c>
      <c r="E134" s="3">
        <v>0.10563909112484432</v>
      </c>
      <c r="F134" s="3">
        <v>8.0521845772651007E-3</v>
      </c>
      <c r="G134" s="3">
        <v>0.21026552890963124</v>
      </c>
      <c r="H134" s="3">
        <v>0.51341928271110582</v>
      </c>
      <c r="I134" s="3">
        <v>1.2517310540846599E-2</v>
      </c>
      <c r="J134" s="3">
        <v>3.9957236689215489E-3</v>
      </c>
      <c r="K134" s="3">
        <v>9.7626984726723789E-3</v>
      </c>
      <c r="L134" s="3">
        <v>0.12072882134020992</v>
      </c>
      <c r="M134" s="3">
        <v>1.8760647625696805E-4</v>
      </c>
      <c r="N134" s="3">
        <v>1.543175209193496E-2</v>
      </c>
      <c r="P134">
        <f t="shared" si="26"/>
        <v>0.5116231444949777</v>
      </c>
      <c r="Q134">
        <f t="shared" si="27"/>
        <v>1.4138822389006009</v>
      </c>
      <c r="R134">
        <f t="shared" si="28"/>
        <v>0.56997779548857441</v>
      </c>
    </row>
    <row r="135" spans="1:18" x14ac:dyDescent="0.25">
      <c r="A135" t="s">
        <v>159</v>
      </c>
      <c r="B135" s="18">
        <v>1.3411674993074785</v>
      </c>
      <c r="C135">
        <v>0.47332852821032811</v>
      </c>
      <c r="D135" s="3">
        <v>0.24250023982691662</v>
      </c>
      <c r="E135" s="3">
        <v>0.10077847962124938</v>
      </c>
      <c r="F135" s="3">
        <v>6.6092556195721892E-3</v>
      </c>
      <c r="G135" s="3">
        <v>0.20811364229844617</v>
      </c>
      <c r="H135" s="3">
        <v>0.53298931668003324</v>
      </c>
      <c r="I135" s="3">
        <v>1.0607006447002581E-2</v>
      </c>
      <c r="J135" s="3">
        <v>3.2203525641827627E-3</v>
      </c>
      <c r="K135" s="3">
        <v>8.3015125027993807E-3</v>
      </c>
      <c r="L135" s="3">
        <v>0.11598963073596499</v>
      </c>
      <c r="M135" s="3">
        <v>9.4854754535128954E-5</v>
      </c>
      <c r="N135" s="3">
        <v>1.3295949254595232E-2</v>
      </c>
      <c r="P135">
        <f t="shared" si="26"/>
        <v>0.51232965133924757</v>
      </c>
      <c r="Q135">
        <f t="shared" si="27"/>
        <v>1.4168717723788278</v>
      </c>
      <c r="R135">
        <f t="shared" si="28"/>
        <v>0.570958808589353</v>
      </c>
    </row>
    <row r="136" spans="1:18" x14ac:dyDescent="0.25">
      <c r="A136" t="s">
        <v>160</v>
      </c>
      <c r="B136" s="18">
        <v>1.2899012163523345</v>
      </c>
      <c r="C136">
        <v>0.47751679619837561</v>
      </c>
      <c r="D136" s="3">
        <v>0.24500000010360989</v>
      </c>
      <c r="E136" s="3">
        <v>9.536087776696342E-2</v>
      </c>
      <c r="F136" s="3">
        <v>5.3517487033072995E-3</v>
      </c>
      <c r="G136" s="3">
        <v>0.20514027221923853</v>
      </c>
      <c r="H136" s="3">
        <v>0.55402925959424676</v>
      </c>
      <c r="I136" s="3">
        <v>8.825518897757385E-3</v>
      </c>
      <c r="J136" s="3">
        <v>2.5048156427980753E-3</v>
      </c>
      <c r="K136" s="3">
        <v>6.8446792853659949E-3</v>
      </c>
      <c r="L136" s="3">
        <v>0.11062533624274577</v>
      </c>
      <c r="M136" s="3">
        <v>9.2677695255548453E-5</v>
      </c>
      <c r="N136" s="3">
        <v>1.1224814066371314E-2</v>
      </c>
      <c r="P136">
        <f t="shared" si="26"/>
        <v>0.51307095803563973</v>
      </c>
      <c r="Q136">
        <f t="shared" si="27"/>
        <v>1.4186124587471285</v>
      </c>
      <c r="R136">
        <f t="shared" si="28"/>
        <v>0.57193404981546381</v>
      </c>
    </row>
    <row r="137" spans="1:18" x14ac:dyDescent="0.25">
      <c r="A137" t="s">
        <v>161</v>
      </c>
      <c r="B137" s="18">
        <v>1.2356729246110925</v>
      </c>
      <c r="C137">
        <v>0.48166123358762009</v>
      </c>
      <c r="D137" s="3">
        <v>0.24750000002160308</v>
      </c>
      <c r="E137" s="3">
        <v>8.9431691355392237E-2</v>
      </c>
      <c r="F137" s="3">
        <v>4.2387854524874955E-3</v>
      </c>
      <c r="G137" s="3">
        <v>0.20128273176232114</v>
      </c>
      <c r="H137" s="3">
        <v>0.57644745135287656</v>
      </c>
      <c r="I137" s="3">
        <v>7.1773115032541116E-3</v>
      </c>
      <c r="J137" s="3">
        <v>1.88116750022084E-3</v>
      </c>
      <c r="K137" s="3">
        <v>5.5118279492981769E-3</v>
      </c>
      <c r="L137" s="3">
        <v>0.10465659688885687</v>
      </c>
      <c r="M137" s="3">
        <v>8.7482292852921438E-5</v>
      </c>
      <c r="N137" s="3">
        <v>9.2849541043591097E-3</v>
      </c>
      <c r="P137">
        <f t="shared" si="26"/>
        <v>0.51384662655559099</v>
      </c>
      <c r="Q137">
        <f t="shared" si="27"/>
        <v>1.4190851557694495</v>
      </c>
      <c r="R137">
        <f t="shared" si="28"/>
        <v>0.57290189828871763</v>
      </c>
    </row>
    <row r="138" spans="1:18" x14ac:dyDescent="0.25">
      <c r="A138" t="s">
        <v>162</v>
      </c>
      <c r="B138" s="18">
        <v>1.1782097751057232</v>
      </c>
      <c r="C138">
        <v>0.48578325365054298</v>
      </c>
      <c r="D138" s="3">
        <v>0.25000024741489846</v>
      </c>
      <c r="E138" s="3">
        <v>8.3037705229261377E-2</v>
      </c>
      <c r="F138" s="3">
        <v>3.2669507434674948E-3</v>
      </c>
      <c r="G138" s="3">
        <v>0.19646014972552847</v>
      </c>
      <c r="H138" s="3">
        <v>0.60019355664348839</v>
      </c>
      <c r="I138" s="3">
        <v>5.7295167824745223E-3</v>
      </c>
      <c r="J138" s="3">
        <v>1.3910156655086621E-3</v>
      </c>
      <c r="K138" s="3">
        <v>4.2827374165402329E-3</v>
      </c>
      <c r="L138" s="3">
        <v>9.812433447329641E-2</v>
      </c>
      <c r="M138" s="3">
        <v>2.1155062340073059E-5</v>
      </c>
      <c r="N138" s="3">
        <v>7.4928791949949863E-3</v>
      </c>
      <c r="P138">
        <f t="shared" si="26"/>
        <v>0.51463331750571351</v>
      </c>
      <c r="Q138">
        <f t="shared" si="27"/>
        <v>1.4182392766212586</v>
      </c>
      <c r="R138">
        <f t="shared" si="28"/>
        <v>0.57383139426640151</v>
      </c>
    </row>
    <row r="139" spans="1:18" x14ac:dyDescent="0.25">
      <c r="A139" t="s">
        <v>163</v>
      </c>
      <c r="B139" s="18">
        <v>1.1170702489403697</v>
      </c>
      <c r="C139">
        <v>0.48996907681226853</v>
      </c>
      <c r="D139" s="3">
        <v>0.25250000015833707</v>
      </c>
      <c r="E139" s="3">
        <v>7.6053391075009358E-2</v>
      </c>
      <c r="F139" s="3">
        <v>2.4218419875380627E-3</v>
      </c>
      <c r="G139" s="3">
        <v>0.190377340201967</v>
      </c>
      <c r="H139" s="3">
        <v>0.62580048119785869</v>
      </c>
      <c r="I139" s="3">
        <v>4.4049100243581472E-3</v>
      </c>
      <c r="J139" s="3">
        <v>9.7366439817691262E-4</v>
      </c>
      <c r="K139" s="3">
        <v>3.2277787907769944E-3</v>
      </c>
      <c r="L139" s="3">
        <v>9.0858775495864783E-2</v>
      </c>
      <c r="M139" s="3">
        <v>2.0804604442737455E-5</v>
      </c>
      <c r="N139" s="3">
        <v>5.861012542752766E-3</v>
      </c>
      <c r="P139">
        <f t="shared" si="26"/>
        <v>0.51533864504490423</v>
      </c>
      <c r="Q139">
        <f t="shared" si="27"/>
        <v>1.4156553676300228</v>
      </c>
      <c r="R139">
        <f t="shared" si="28"/>
        <v>0.57459233774652818</v>
      </c>
    </row>
    <row r="140" spans="1:18" x14ac:dyDescent="0.25">
      <c r="A140" t="s">
        <v>164</v>
      </c>
      <c r="B140" s="18">
        <v>1.0517885438803056</v>
      </c>
      <c r="C140">
        <v>0.49430222425181369</v>
      </c>
      <c r="D140" s="3">
        <v>0.25500025239265839</v>
      </c>
      <c r="E140" s="3">
        <v>6.8556583604763535E-2</v>
      </c>
      <c r="F140" s="3">
        <v>1.6907716270036786E-3</v>
      </c>
      <c r="G140" s="3">
        <v>0.18292642589347807</v>
      </c>
      <c r="H140" s="3">
        <v>0.6532004117580964</v>
      </c>
      <c r="I140" s="3">
        <v>3.2415738855091549E-3</v>
      </c>
      <c r="J140" s="3">
        <v>6.5334968269971198E-4</v>
      </c>
      <c r="K140" s="3">
        <v>2.3700601968253661E-3</v>
      </c>
      <c r="L140" s="3">
        <v>8.291815028647137E-2</v>
      </c>
      <c r="M140" s="3">
        <v>2.0057945054694083E-5</v>
      </c>
      <c r="N140" s="3">
        <v>4.4226144738910515E-3</v>
      </c>
      <c r="P140">
        <f t="shared" si="26"/>
        <v>0.51587923315261663</v>
      </c>
      <c r="Q140">
        <f t="shared" si="27"/>
        <v>1.4112516247838531</v>
      </c>
      <c r="R140">
        <f t="shared" si="28"/>
        <v>0.57507889870427564</v>
      </c>
    </row>
    <row r="141" spans="1:18" x14ac:dyDescent="0.25">
      <c r="A141" t="s">
        <v>165</v>
      </c>
      <c r="B141" s="18">
        <v>0.98183264314409224</v>
      </c>
      <c r="C141">
        <v>0.49888983549616106</v>
      </c>
      <c r="D141" s="3">
        <v>0.25750000004040152</v>
      </c>
      <c r="E141" s="3">
        <v>6.0601707046585872E-2</v>
      </c>
      <c r="F141" s="3">
        <v>1.1217210701351002E-3</v>
      </c>
      <c r="G141" s="3">
        <v>0.17388530365640911</v>
      </c>
      <c r="H141" s="3">
        <v>0.68248690493888198</v>
      </c>
      <c r="I141" s="3">
        <v>2.2807974472181507E-3</v>
      </c>
      <c r="J141" s="3">
        <v>4.1113269669514849E-4</v>
      </c>
      <c r="K141" s="3">
        <v>1.6456051222922302E-3</v>
      </c>
      <c r="L141" s="3">
        <v>7.4357612513763771E-2</v>
      </c>
      <c r="M141" s="3">
        <v>1.8562567408449256E-5</v>
      </c>
      <c r="N141" s="3">
        <v>3.1906519424114827E-3</v>
      </c>
      <c r="P141">
        <f t="shared" si="26"/>
        <v>0.5161460140479911</v>
      </c>
      <c r="Q141">
        <f t="shared" si="27"/>
        <v>1.4047402586940596</v>
      </c>
      <c r="R141">
        <f t="shared" si="28"/>
        <v>0.57514595135688285</v>
      </c>
    </row>
    <row r="142" spans="1:18" x14ac:dyDescent="0.25">
      <c r="A142" t="s">
        <v>166</v>
      </c>
      <c r="B142" s="18">
        <v>0.90650285934517405</v>
      </c>
      <c r="C142">
        <v>0.50395773649001463</v>
      </c>
      <c r="D142" s="3">
        <v>0.25999999980073524</v>
      </c>
      <c r="E142" s="3">
        <v>5.2281945755639082E-2</v>
      </c>
      <c r="F142" s="3">
        <v>7.4384561828312211E-4</v>
      </c>
      <c r="G142" s="3">
        <v>0.16313940403606564</v>
      </c>
      <c r="H142" s="3">
        <v>0.71368612074472404</v>
      </c>
      <c r="I142" s="3">
        <v>1.5274515914234599E-3</v>
      </c>
      <c r="J142" s="3">
        <v>2.1727615334578821E-4</v>
      </c>
      <c r="K142" s="3">
        <v>1.0314038740202181E-3</v>
      </c>
      <c r="L142" s="3">
        <v>6.5179794349302753E-2</v>
      </c>
      <c r="M142" s="3">
        <v>1.4758659016677177E-5</v>
      </c>
      <c r="N142" s="3">
        <v>2.1779993067839671E-3</v>
      </c>
      <c r="P142">
        <f t="shared" si="26"/>
        <v>0.51591627824109587</v>
      </c>
      <c r="Q142">
        <f t="shared" si="27"/>
        <v>1.3959075768465454</v>
      </c>
      <c r="R142">
        <f t="shared" si="28"/>
        <v>0.57451329183749078</v>
      </c>
    </row>
    <row r="143" spans="1:18" x14ac:dyDescent="0.25">
      <c r="A143" t="s">
        <v>167</v>
      </c>
      <c r="B143" s="18">
        <v>0.82497410476227073</v>
      </c>
      <c r="C143">
        <v>0.50967075865803246</v>
      </c>
      <c r="D143" s="3">
        <v>0.26249999997061046</v>
      </c>
      <c r="E143" s="3">
        <v>4.3754995357025109E-2</v>
      </c>
      <c r="F143" s="3">
        <v>4.5560472230428103E-4</v>
      </c>
      <c r="G143" s="3">
        <v>0.15035701943102145</v>
      </c>
      <c r="H143" s="3">
        <v>0.74687479921536559</v>
      </c>
      <c r="I143" s="3">
        <v>9.388765501614605E-4</v>
      </c>
      <c r="J143" s="3">
        <v>1.3754006472271901E-4</v>
      </c>
      <c r="K143" s="3">
        <v>5.9503362306718868E-4</v>
      </c>
      <c r="L143" s="3">
        <v>5.5526207102690753E-2</v>
      </c>
      <c r="M143" s="3">
        <v>1.3524138498621423E-8</v>
      </c>
      <c r="N143" s="3">
        <v>1.3599104133361971E-3</v>
      </c>
      <c r="P143">
        <f t="shared" si="26"/>
        <v>0.51503837626819171</v>
      </c>
      <c r="Q143">
        <f t="shared" si="27"/>
        <v>1.3846716275454432</v>
      </c>
      <c r="R143">
        <f t="shared" si="28"/>
        <v>0.57299487502984792</v>
      </c>
    </row>
    <row r="144" spans="1:18" x14ac:dyDescent="0.25">
      <c r="A144" t="s">
        <v>168</v>
      </c>
      <c r="B144" s="18">
        <v>0.73609707292664062</v>
      </c>
      <c r="C144">
        <v>0.51638837669916826</v>
      </c>
      <c r="D144" s="3">
        <v>0.26500000004859753</v>
      </c>
      <c r="E144" s="3">
        <v>3.5057836764701616E-2</v>
      </c>
      <c r="F144" s="3">
        <v>2.1827251218734078E-4</v>
      </c>
      <c r="G144" s="3">
        <v>0.13547378347215036</v>
      </c>
      <c r="H144" s="3">
        <v>0.78196835736825632</v>
      </c>
      <c r="I144" s="3">
        <v>5.2738435477068602E-4</v>
      </c>
      <c r="J144" s="3">
        <v>5.712973796650392E-5</v>
      </c>
      <c r="K144" s="3">
        <v>3.3388951410558046E-4</v>
      </c>
      <c r="L144" s="3">
        <v>4.5559823683007844E-2</v>
      </c>
      <c r="M144" s="3">
        <v>1.3524138498621423E-8</v>
      </c>
      <c r="N144" s="3">
        <v>8.035089301686682E-4</v>
      </c>
      <c r="P144">
        <f t="shared" si="26"/>
        <v>0.51317963766442065</v>
      </c>
      <c r="Q144">
        <f t="shared" si="27"/>
        <v>1.370910577558444</v>
      </c>
      <c r="R144">
        <f t="shared" si="28"/>
        <v>0.57018571750428448</v>
      </c>
    </row>
    <row r="145" spans="1:18" x14ac:dyDescent="0.25">
      <c r="A145" t="s">
        <v>169</v>
      </c>
      <c r="B145" s="18">
        <v>0.63839983998514183</v>
      </c>
      <c r="C145">
        <v>0.52440970985470658</v>
      </c>
      <c r="D145" s="3">
        <v>0.26750026492218892</v>
      </c>
      <c r="E145" s="3">
        <v>2.6530479653714804E-2</v>
      </c>
      <c r="F145" s="3">
        <v>8.4646989699914798E-5</v>
      </c>
      <c r="G145" s="3">
        <v>0.11810367496255898</v>
      </c>
      <c r="H145" s="3">
        <v>0.81897865596639119</v>
      </c>
      <c r="I145" s="3">
        <v>2.5521776917845706E-4</v>
      </c>
      <c r="J145" s="3">
        <v>3.6825523791980777E-5</v>
      </c>
      <c r="K145" s="3">
        <v>1.6455548293390891E-4</v>
      </c>
      <c r="L145" s="3">
        <v>3.5436233521697766E-2</v>
      </c>
      <c r="M145" s="3">
        <v>1.3524138498621423E-8</v>
      </c>
      <c r="N145" s="3">
        <v>4.096967333574218E-4</v>
      </c>
      <c r="P145">
        <f t="shared" si="26"/>
        <v>0.51009784886763976</v>
      </c>
      <c r="Q145">
        <f t="shared" si="27"/>
        <v>1.3543515416841401</v>
      </c>
      <c r="R145">
        <f t="shared" si="28"/>
        <v>0.56579117442983873</v>
      </c>
    </row>
    <row r="146" spans="1:18" x14ac:dyDescent="0.25">
      <c r="A146" t="s">
        <v>170</v>
      </c>
      <c r="B146" s="18">
        <v>0.5297954733122876</v>
      </c>
      <c r="C146">
        <v>0.53414580510394061</v>
      </c>
      <c r="D146" s="3">
        <v>0.27000026748956324</v>
      </c>
      <c r="E146" s="3">
        <v>1.8461244659555558E-2</v>
      </c>
      <c r="F146" s="3">
        <v>3.2805995559185358E-5</v>
      </c>
      <c r="G146" s="3">
        <v>9.8028808142851268E-2</v>
      </c>
      <c r="H146" s="3">
        <v>0.85770836622259261</v>
      </c>
      <c r="I146" s="3">
        <v>9.9939910029509329E-5</v>
      </c>
      <c r="J146" s="3">
        <v>6.4162547245541361E-6</v>
      </c>
      <c r="K146" s="3">
        <v>5.8444762063497936E-5</v>
      </c>
      <c r="L146" s="3">
        <v>2.5432327085664407E-2</v>
      </c>
      <c r="M146" s="3">
        <v>1.3524138498621423E-8</v>
      </c>
      <c r="N146" s="3">
        <v>1.7163320091653569E-4</v>
      </c>
      <c r="P146">
        <f t="shared" si="26"/>
        <v>0.5054804604091635</v>
      </c>
      <c r="Q146">
        <f t="shared" si="27"/>
        <v>1.3348162875414762</v>
      </c>
      <c r="R146">
        <f t="shared" si="28"/>
        <v>0.55944330567628153</v>
      </c>
    </row>
    <row r="147" spans="1:18" x14ac:dyDescent="0.25">
      <c r="A147" t="s">
        <v>171</v>
      </c>
      <c r="B147" s="18">
        <v>0.40661541097064419</v>
      </c>
      <c r="C147">
        <v>0.54630159127662958</v>
      </c>
      <c r="D147" s="3">
        <v>0.27250000005889119</v>
      </c>
      <c r="E147" s="3">
        <v>1.1513699209078099E-2</v>
      </c>
      <c r="F147" s="3">
        <v>3.2722583295503121E-5</v>
      </c>
      <c r="G147" s="3">
        <v>7.3965997856693944E-2</v>
      </c>
      <c r="H147" s="3">
        <v>0.89898295031334752</v>
      </c>
      <c r="I147" s="3">
        <v>9.924641814973129E-5</v>
      </c>
      <c r="J147" s="3">
        <v>4.1550786499426371E-7</v>
      </c>
      <c r="K147" s="3">
        <v>5.8190250350129838E-5</v>
      </c>
      <c r="L147" s="3">
        <v>1.5176507629009494E-2</v>
      </c>
      <c r="M147" s="3">
        <v>1.3524138498621423E-8</v>
      </c>
      <c r="N147" s="3">
        <v>1.7025685749555861E-4</v>
      </c>
      <c r="P147">
        <f t="shared" si="26"/>
        <v>0.49880872472309151</v>
      </c>
      <c r="Q147">
        <f t="shared" si="27"/>
        <v>1.3105142776848069</v>
      </c>
      <c r="R147">
        <f t="shared" si="28"/>
        <v>0.5504775551975899</v>
      </c>
    </row>
    <row r="148" spans="1:18" x14ac:dyDescent="0.25">
      <c r="A148" t="s">
        <v>172</v>
      </c>
      <c r="B148" s="18">
        <v>0.26279676414697395</v>
      </c>
      <c r="C148">
        <v>0.56110303402156203</v>
      </c>
      <c r="D148" s="3">
        <v>0.27500000009237979</v>
      </c>
      <c r="E148" s="3">
        <v>4.7047968054679621E-3</v>
      </c>
      <c r="F148" s="3">
        <v>1.0196669456761421E-5</v>
      </c>
      <c r="G148" s="3">
        <v>4.7023039316300884E-2</v>
      </c>
      <c r="H148" s="3">
        <v>0.94087572575816503</v>
      </c>
      <c r="I148" s="3">
        <v>3.9821594301281114E-6</v>
      </c>
      <c r="J148" s="3">
        <v>4.1550786499426371E-7</v>
      </c>
      <c r="K148" s="3">
        <v>1.7464971353701761E-6</v>
      </c>
      <c r="L148" s="3">
        <v>7.3721403595021053E-3</v>
      </c>
      <c r="M148" s="3">
        <v>1.3524138498621423E-8</v>
      </c>
      <c r="N148" s="3">
        <v>7.9435629298759059E-6</v>
      </c>
      <c r="P148">
        <f t="shared" si="26"/>
        <v>0.49010606505081222</v>
      </c>
      <c r="Q148">
        <f t="shared" si="27"/>
        <v>1.2853244341905747</v>
      </c>
      <c r="R148">
        <f t="shared" si="28"/>
        <v>0.53911260965698182</v>
      </c>
    </row>
    <row r="149" spans="1:18" x14ac:dyDescent="0.25">
      <c r="A149" t="s">
        <v>173</v>
      </c>
      <c r="B149" s="18">
        <v>7.6612844577819014E-2</v>
      </c>
      <c r="C149">
        <v>0.58056648072916772</v>
      </c>
      <c r="D149" s="3">
        <v>0.2774999999251806</v>
      </c>
      <c r="E149" s="3">
        <v>4.1975382832645336E-4</v>
      </c>
      <c r="F149" s="3">
        <v>0</v>
      </c>
      <c r="G149" s="3">
        <v>1.2312666342475451E-2</v>
      </c>
      <c r="H149" s="3">
        <v>0.98646016148028648</v>
      </c>
      <c r="I149" s="3">
        <v>6.4829189815808159E-7</v>
      </c>
      <c r="J149" s="3">
        <v>4.1550786499426371E-7</v>
      </c>
      <c r="K149" s="3">
        <v>1.7304936543426877E-7</v>
      </c>
      <c r="L149" s="3">
        <v>8.0616784722972994E-4</v>
      </c>
      <c r="M149" s="3">
        <v>1.3524138498621423E-8</v>
      </c>
      <c r="N149" s="3">
        <v>0</v>
      </c>
      <c r="P149">
        <f t="shared" si="26"/>
        <v>0.47798143560863515</v>
      </c>
      <c r="Q149">
        <f t="shared" si="27"/>
        <v>1.2523002816448514</v>
      </c>
      <c r="R149">
        <f t="shared" si="28"/>
        <v>0.52349888236997466</v>
      </c>
    </row>
    <row r="150" spans="1:18" x14ac:dyDescent="0.25">
      <c r="A150" t="s">
        <v>174</v>
      </c>
      <c r="B150" s="18">
        <v>1.9532438799853548E-5</v>
      </c>
      <c r="C150">
        <v>0.58722385741638583</v>
      </c>
      <c r="D150" s="3">
        <v>0.27817692099336044</v>
      </c>
      <c r="E150" s="3">
        <v>0</v>
      </c>
      <c r="F150" s="3">
        <v>0</v>
      </c>
      <c r="G150" s="3">
        <v>0</v>
      </c>
      <c r="H150" s="3">
        <v>0.99999874976335412</v>
      </c>
      <c r="I150" s="3">
        <v>6.4829189815808159E-7</v>
      </c>
      <c r="J150" s="3">
        <v>4.1550786499426371E-7</v>
      </c>
      <c r="K150" s="3">
        <v>1.7304936543426877E-7</v>
      </c>
      <c r="L150" s="3">
        <v>0</v>
      </c>
      <c r="M150" s="3">
        <v>1.3524138498621423E-8</v>
      </c>
      <c r="N150" s="3">
        <v>0</v>
      </c>
      <c r="P150">
        <f t="shared" si="26"/>
        <v>0.47371529184331507</v>
      </c>
      <c r="Q150">
        <f t="shared" si="27"/>
        <v>1.2409285846845173</v>
      </c>
      <c r="R150">
        <f t="shared" si="28"/>
        <v>0.51805244172246911</v>
      </c>
    </row>
    <row r="151" spans="1:18" x14ac:dyDescent="0.25">
      <c r="A151" t="s">
        <v>182</v>
      </c>
    </row>
    <row r="152" spans="1:18" x14ac:dyDescent="0.25">
      <c r="A152" t="s">
        <v>183</v>
      </c>
      <c r="E152" s="13">
        <f>SUM(E39:E150)/112</f>
        <v>9.2941810539625497E-2</v>
      </c>
      <c r="F152" s="13">
        <f t="shared" ref="F152:N152" si="29">SUM(F39:F150)/112</f>
        <v>6.7747285846029445E-2</v>
      </c>
      <c r="G152" s="13">
        <f t="shared" si="29"/>
        <v>0.12187154680970413</v>
      </c>
      <c r="H152" s="13">
        <f t="shared" si="29"/>
        <v>0.24693466677538911</v>
      </c>
      <c r="I152" s="13">
        <f t="shared" si="29"/>
        <v>6.813500440000457E-2</v>
      </c>
      <c r="J152" s="13">
        <f t="shared" si="29"/>
        <v>6.8867368698549231E-2</v>
      </c>
      <c r="K152" s="13">
        <f t="shared" si="29"/>
        <v>6.7805513080588603E-2</v>
      </c>
      <c r="L152" s="13">
        <f t="shared" si="29"/>
        <v>9.6991704368804901E-2</v>
      </c>
      <c r="M152" s="13">
        <f t="shared" si="29"/>
        <v>9.9993619852415699E-2</v>
      </c>
      <c r="N152" s="13">
        <f t="shared" si="29"/>
        <v>6.8711479648968343E-2</v>
      </c>
      <c r="P152" s="13">
        <f>SUM(E152:N152)</f>
        <v>1.0000000000200795</v>
      </c>
    </row>
    <row r="153" spans="1:18" x14ac:dyDescent="0.25">
      <c r="A153" t="s">
        <v>184</v>
      </c>
    </row>
    <row r="154" spans="1:18" x14ac:dyDescent="0.25">
      <c r="A154" t="s">
        <v>185</v>
      </c>
    </row>
    <row r="155" spans="1:18" x14ac:dyDescent="0.25">
      <c r="A155" t="s">
        <v>186</v>
      </c>
    </row>
    <row r="156" spans="1:18" x14ac:dyDescent="0.25">
      <c r="A156" t="s">
        <v>187</v>
      </c>
    </row>
    <row r="157" spans="1:18" x14ac:dyDescent="0.25">
      <c r="A157" t="s">
        <v>188</v>
      </c>
    </row>
    <row r="158" spans="1:18" x14ac:dyDescent="0.25">
      <c r="A158" t="s">
        <v>189</v>
      </c>
    </row>
    <row r="159" spans="1:18" x14ac:dyDescent="0.25">
      <c r="A159" t="s">
        <v>190</v>
      </c>
    </row>
    <row r="160" spans="1:18" x14ac:dyDescent="0.25">
      <c r="A160" t="s">
        <v>191</v>
      </c>
    </row>
    <row r="161" spans="1:1" x14ac:dyDescent="0.25">
      <c r="A161" t="s">
        <v>192</v>
      </c>
    </row>
    <row r="162" spans="1:1" x14ac:dyDescent="0.25">
      <c r="A162" t="s">
        <v>193</v>
      </c>
    </row>
    <row r="163" spans="1:1" x14ac:dyDescent="0.25">
      <c r="A163" t="s">
        <v>194</v>
      </c>
    </row>
    <row r="164" spans="1:1" x14ac:dyDescent="0.25">
      <c r="A164" t="s">
        <v>195</v>
      </c>
    </row>
    <row r="165" spans="1:1" x14ac:dyDescent="0.25">
      <c r="A165" t="s">
        <v>196</v>
      </c>
    </row>
    <row r="166" spans="1:1" x14ac:dyDescent="0.25">
      <c r="A166" t="s">
        <v>197</v>
      </c>
    </row>
    <row r="167" spans="1:1" x14ac:dyDescent="0.25">
      <c r="A167" t="s">
        <v>198</v>
      </c>
    </row>
    <row r="168" spans="1:1" x14ac:dyDescent="0.25">
      <c r="A168" t="s">
        <v>199</v>
      </c>
    </row>
    <row r="169" spans="1:1" x14ac:dyDescent="0.25">
      <c r="A169" t="s">
        <v>200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2"/>
  <sheetViews>
    <sheetView workbookViewId="0">
      <selection activeCell="M29" sqref="M29"/>
    </sheetView>
  </sheetViews>
  <sheetFormatPr defaultRowHeight="15" x14ac:dyDescent="0.25"/>
  <sheetData>
    <row r="1" spans="1:10" x14ac:dyDescent="0.25">
      <c r="A1" s="3">
        <v>0</v>
      </c>
      <c r="B1" s="3">
        <v>0.16061941753083023</v>
      </c>
      <c r="C1" s="3">
        <v>0</v>
      </c>
      <c r="D1" s="3">
        <v>0</v>
      </c>
      <c r="E1" s="3">
        <v>0</v>
      </c>
      <c r="F1" s="3">
        <v>0</v>
      </c>
      <c r="G1" s="3">
        <v>0.48346855333949829</v>
      </c>
      <c r="H1" s="3">
        <v>0</v>
      </c>
      <c r="I1" s="3">
        <v>0.29739132421516828</v>
      </c>
      <c r="J1" s="3">
        <v>5.8520704914503202E-2</v>
      </c>
    </row>
    <row r="2" spans="1:10" x14ac:dyDescent="0.25">
      <c r="A2" s="3">
        <v>0</v>
      </c>
      <c r="B2" s="3">
        <v>0.15947478056640818</v>
      </c>
      <c r="C2" s="3">
        <v>-9.9999999999991589E-7</v>
      </c>
      <c r="D2" s="3">
        <v>0</v>
      </c>
      <c r="E2" s="3">
        <v>0</v>
      </c>
      <c r="F2" s="3">
        <v>0</v>
      </c>
      <c r="G2" s="3">
        <v>0.48279156896888176</v>
      </c>
      <c r="H2" s="3">
        <v>0</v>
      </c>
      <c r="I2" s="3">
        <v>0.28752094147407226</v>
      </c>
      <c r="J2" s="3">
        <v>7.0214708990637656E-2</v>
      </c>
    </row>
    <row r="3" spans="1:10" x14ac:dyDescent="0.25">
      <c r="A3" s="3">
        <v>0</v>
      </c>
      <c r="B3" s="3">
        <v>0.1583301667902981</v>
      </c>
      <c r="C3" s="3">
        <v>0</v>
      </c>
      <c r="D3" s="3">
        <v>0</v>
      </c>
      <c r="E3" s="3">
        <v>0</v>
      </c>
      <c r="F3" s="3">
        <v>0</v>
      </c>
      <c r="G3" s="3">
        <v>0.4821139997104652</v>
      </c>
      <c r="H3" s="3">
        <v>0</v>
      </c>
      <c r="I3" s="3">
        <v>0.27765502618407562</v>
      </c>
      <c r="J3" s="3">
        <v>8.1900807315161195E-2</v>
      </c>
    </row>
    <row r="4" spans="1:10" x14ac:dyDescent="0.25">
      <c r="A4" s="3">
        <v>0</v>
      </c>
      <c r="B4" s="3">
        <v>0.15718577284206084</v>
      </c>
      <c r="C4" s="3">
        <v>0</v>
      </c>
      <c r="D4" s="3">
        <v>0</v>
      </c>
      <c r="E4" s="3">
        <v>0</v>
      </c>
      <c r="F4" s="3">
        <v>0</v>
      </c>
      <c r="G4" s="3">
        <v>0.48143683102287632</v>
      </c>
      <c r="H4" s="3">
        <v>0</v>
      </c>
      <c r="I4" s="3">
        <v>0.26778884847351647</v>
      </c>
      <c r="J4" s="3">
        <v>9.3588547661546589E-2</v>
      </c>
    </row>
    <row r="5" spans="1:10" x14ac:dyDescent="0.25">
      <c r="A5" s="3">
        <v>0</v>
      </c>
      <c r="B5" s="3">
        <v>0.15604137981108288</v>
      </c>
      <c r="C5" s="3">
        <v>0</v>
      </c>
      <c r="D5" s="3">
        <v>0</v>
      </c>
      <c r="E5" s="3">
        <v>0</v>
      </c>
      <c r="F5" s="3">
        <v>0</v>
      </c>
      <c r="G5" s="3">
        <v>0.48075968906842986</v>
      </c>
      <c r="H5" s="3">
        <v>0</v>
      </c>
      <c r="I5" s="3">
        <v>0.25792266808596065</v>
      </c>
      <c r="J5" s="3">
        <v>0.10527626303452653</v>
      </c>
    </row>
    <row r="6" spans="1:10" x14ac:dyDescent="0.25">
      <c r="A6" s="3">
        <v>0</v>
      </c>
      <c r="B6" s="3">
        <v>0.15489700448140215</v>
      </c>
      <c r="C6" s="3">
        <v>0</v>
      </c>
      <c r="D6" s="3">
        <v>0</v>
      </c>
      <c r="E6" s="3">
        <v>0</v>
      </c>
      <c r="F6" s="3">
        <v>0</v>
      </c>
      <c r="G6" s="3">
        <v>0.4800825320698992</v>
      </c>
      <c r="H6" s="3">
        <v>0</v>
      </c>
      <c r="I6" s="3">
        <v>0.24805648655904811</v>
      </c>
      <c r="J6" s="3">
        <v>0.11696397688965031</v>
      </c>
    </row>
    <row r="7" spans="1:10" x14ac:dyDescent="0.25">
      <c r="A7" s="3">
        <v>0</v>
      </c>
      <c r="B7" s="3">
        <v>0.15375257684138049</v>
      </c>
      <c r="C7" s="3">
        <v>0</v>
      </c>
      <c r="D7" s="3">
        <v>0</v>
      </c>
      <c r="E7" s="3">
        <v>0</v>
      </c>
      <c r="F7" s="3">
        <v>0</v>
      </c>
      <c r="G7" s="3">
        <v>0.47940541626099581</v>
      </c>
      <c r="H7" s="3">
        <v>0</v>
      </c>
      <c r="I7" s="3">
        <v>0.23819030864399149</v>
      </c>
      <c r="J7" s="3">
        <v>0.12865169825363224</v>
      </c>
    </row>
    <row r="8" spans="1:10" x14ac:dyDescent="0.25">
      <c r="A8" s="3">
        <v>0</v>
      </c>
      <c r="B8" s="3">
        <v>0.15260818360362929</v>
      </c>
      <c r="C8" s="3">
        <v>0</v>
      </c>
      <c r="D8" s="3">
        <v>0</v>
      </c>
      <c r="E8" s="3">
        <v>0</v>
      </c>
      <c r="F8" s="3">
        <v>0</v>
      </c>
      <c r="G8" s="3">
        <v>0.47872824383270629</v>
      </c>
      <c r="H8" s="3">
        <v>0</v>
      </c>
      <c r="I8" s="3">
        <v>0.22832413111795583</v>
      </c>
      <c r="J8" s="3">
        <v>0.14033944144570848</v>
      </c>
    </row>
    <row r="9" spans="1:10" x14ac:dyDescent="0.25">
      <c r="A9" s="3">
        <v>0</v>
      </c>
      <c r="B9" s="3">
        <v>0.15146378715071118</v>
      </c>
      <c r="C9" s="3">
        <v>0</v>
      </c>
      <c r="D9" s="3">
        <v>0</v>
      </c>
      <c r="E9" s="3">
        <v>0</v>
      </c>
      <c r="F9" s="3">
        <v>0</v>
      </c>
      <c r="G9" s="3">
        <v>0.478051110681664</v>
      </c>
      <c r="H9" s="3">
        <v>0</v>
      </c>
      <c r="I9" s="3">
        <v>0.21845795044728405</v>
      </c>
      <c r="J9" s="3">
        <v>0.15202715172034084</v>
      </c>
    </row>
    <row r="10" spans="1:10" x14ac:dyDescent="0.25">
      <c r="A10" s="3">
        <v>0</v>
      </c>
      <c r="B10" s="3">
        <v>0.15031938981529963</v>
      </c>
      <c r="C10" s="3">
        <v>0</v>
      </c>
      <c r="D10" s="3">
        <v>0</v>
      </c>
      <c r="E10" s="3">
        <v>0</v>
      </c>
      <c r="F10" s="3">
        <v>0</v>
      </c>
      <c r="G10" s="3">
        <v>0.47737396388943165</v>
      </c>
      <c r="H10" s="3">
        <v>0</v>
      </c>
      <c r="I10" s="3">
        <v>0.20859177105569343</v>
      </c>
      <c r="J10" s="3">
        <v>0.16371487523957531</v>
      </c>
    </row>
    <row r="11" spans="1:10" x14ac:dyDescent="0.25">
      <c r="A11" s="3">
        <v>0</v>
      </c>
      <c r="B11" s="3">
        <v>0.14917499400457654</v>
      </c>
      <c r="C11" s="3">
        <v>0</v>
      </c>
      <c r="D11" s="3">
        <v>0</v>
      </c>
      <c r="E11" s="3">
        <v>0</v>
      </c>
      <c r="F11" s="3">
        <v>0</v>
      </c>
      <c r="G11" s="3">
        <v>0.47669681529134783</v>
      </c>
      <c r="H11" s="3">
        <v>0</v>
      </c>
      <c r="I11" s="3">
        <v>0.19872559176845658</v>
      </c>
      <c r="J11" s="3">
        <v>0.17540259893561894</v>
      </c>
    </row>
    <row r="12" spans="1:10" x14ac:dyDescent="0.25">
      <c r="A12" s="3">
        <v>0</v>
      </c>
      <c r="B12" s="3">
        <v>0.14803059799232043</v>
      </c>
      <c r="C12" s="3">
        <v>0</v>
      </c>
      <c r="D12" s="3">
        <v>0</v>
      </c>
      <c r="E12" s="3">
        <v>0</v>
      </c>
      <c r="F12" s="3">
        <v>0</v>
      </c>
      <c r="G12" s="3">
        <v>0.47601966677557223</v>
      </c>
      <c r="H12" s="3">
        <v>0</v>
      </c>
      <c r="I12" s="3">
        <v>0.18885941235174519</v>
      </c>
      <c r="J12" s="3">
        <v>0.18709032288036218</v>
      </c>
    </row>
    <row r="13" spans="1:10" x14ac:dyDescent="0.25">
      <c r="A13" s="3">
        <v>0</v>
      </c>
      <c r="B13" s="3">
        <v>0.14688619524971741</v>
      </c>
      <c r="C13" s="3">
        <v>0</v>
      </c>
      <c r="D13" s="3">
        <v>0</v>
      </c>
      <c r="E13" s="3">
        <v>0</v>
      </c>
      <c r="F13" s="3">
        <v>0</v>
      </c>
      <c r="G13" s="3">
        <v>0.47534252642213909</v>
      </c>
      <c r="H13" s="3">
        <v>0</v>
      </c>
      <c r="I13" s="3">
        <v>0.1789932331840452</v>
      </c>
      <c r="J13" s="3">
        <v>0.19877804514409839</v>
      </c>
    </row>
    <row r="14" spans="1:10" x14ac:dyDescent="0.25">
      <c r="A14" s="3">
        <v>0</v>
      </c>
      <c r="B14" s="3">
        <v>0.14574180338574752</v>
      </c>
      <c r="C14" s="3">
        <v>0</v>
      </c>
      <c r="D14" s="3">
        <v>0</v>
      </c>
      <c r="E14" s="3">
        <v>0</v>
      </c>
      <c r="F14" s="3">
        <v>0</v>
      </c>
      <c r="G14" s="3">
        <v>0.47466537295264188</v>
      </c>
      <c r="H14" s="3">
        <v>0</v>
      </c>
      <c r="I14" s="3">
        <v>0.16912705372783121</v>
      </c>
      <c r="J14" s="3">
        <v>0.21046576993377933</v>
      </c>
    </row>
    <row r="15" spans="1:10" x14ac:dyDescent="0.25">
      <c r="A15" s="3">
        <v>0</v>
      </c>
      <c r="B15" s="3">
        <v>0.14459740182647843</v>
      </c>
      <c r="C15" s="3">
        <v>0</v>
      </c>
      <c r="D15" s="3">
        <v>0</v>
      </c>
      <c r="E15" s="3">
        <v>0</v>
      </c>
      <c r="F15" s="3">
        <v>0</v>
      </c>
      <c r="G15" s="3">
        <v>0.47398823191763817</v>
      </c>
      <c r="H15" s="3">
        <v>0</v>
      </c>
      <c r="I15" s="3">
        <v>0.15926087453793181</v>
      </c>
      <c r="J15" s="3">
        <v>0.22215349171795171</v>
      </c>
    </row>
    <row r="16" spans="1:10" x14ac:dyDescent="0.25">
      <c r="A16" s="3">
        <v>0</v>
      </c>
      <c r="B16" s="3">
        <v>0.14345299580695919</v>
      </c>
      <c r="C16" s="3">
        <v>0</v>
      </c>
      <c r="D16" s="3">
        <v>0</v>
      </c>
      <c r="E16" s="3">
        <v>0</v>
      </c>
      <c r="F16" s="3">
        <v>0</v>
      </c>
      <c r="G16" s="3">
        <v>0.47331111272680887</v>
      </c>
      <c r="H16" s="3">
        <v>0</v>
      </c>
      <c r="I16" s="3">
        <v>0.14939469373678771</v>
      </c>
      <c r="J16" s="3">
        <v>0.23384119772944417</v>
      </c>
    </row>
    <row r="17" spans="1:10" x14ac:dyDescent="0.25">
      <c r="A17" s="3">
        <v>0</v>
      </c>
      <c r="B17" s="3">
        <v>0.14230859744755425</v>
      </c>
      <c r="C17" s="3">
        <v>0</v>
      </c>
      <c r="D17" s="3">
        <v>0</v>
      </c>
      <c r="E17" s="3">
        <v>0</v>
      </c>
      <c r="F17" s="3">
        <v>0</v>
      </c>
      <c r="G17" s="3">
        <v>0.47263395707513678</v>
      </c>
      <c r="H17" s="3">
        <v>0</v>
      </c>
      <c r="I17" s="3">
        <v>0.13952851549018885</v>
      </c>
      <c r="J17" s="3">
        <v>0.24552892998712028</v>
      </c>
    </row>
    <row r="18" spans="1:10" x14ac:dyDescent="0.25">
      <c r="A18" s="3">
        <v>0</v>
      </c>
      <c r="B18" s="3">
        <v>0.14116421022596373</v>
      </c>
      <c r="C18" s="3">
        <v>0</v>
      </c>
      <c r="D18" s="3">
        <v>0</v>
      </c>
      <c r="E18" s="3">
        <v>0</v>
      </c>
      <c r="F18" s="3">
        <v>0</v>
      </c>
      <c r="G18" s="3">
        <v>0.47195678873685099</v>
      </c>
      <c r="H18" s="3">
        <v>0</v>
      </c>
      <c r="I18" s="3">
        <v>0.12966233671124963</v>
      </c>
      <c r="J18" s="3">
        <v>0.25721666432593548</v>
      </c>
    </row>
    <row r="19" spans="1:10" x14ac:dyDescent="0.25">
      <c r="A19" s="3">
        <v>0</v>
      </c>
      <c r="B19" s="3">
        <v>0.13994039768104755</v>
      </c>
      <c r="C19" s="3">
        <v>0</v>
      </c>
      <c r="D19" s="3">
        <v>1.4054220302458099E-3</v>
      </c>
      <c r="E19" s="3">
        <v>0</v>
      </c>
      <c r="F19" s="3">
        <v>0</v>
      </c>
      <c r="G19" s="3">
        <v>0.4708617075819011</v>
      </c>
      <c r="H19" s="3">
        <v>0</v>
      </c>
      <c r="I19" s="3">
        <v>0.1208967002361144</v>
      </c>
      <c r="J19" s="3">
        <v>0.26689577247069107</v>
      </c>
    </row>
    <row r="20" spans="1:10" x14ac:dyDescent="0.25">
      <c r="A20" s="3">
        <v>0</v>
      </c>
      <c r="B20" s="3">
        <v>0.13858765404521931</v>
      </c>
      <c r="C20" s="3">
        <v>0</v>
      </c>
      <c r="D20" s="3">
        <v>5.0925077222726753E-3</v>
      </c>
      <c r="E20" s="3">
        <v>0</v>
      </c>
      <c r="F20" s="3">
        <v>0</v>
      </c>
      <c r="G20" s="3">
        <v>0.4690880868848129</v>
      </c>
      <c r="H20" s="3">
        <v>0</v>
      </c>
      <c r="I20" s="3">
        <v>0.11391776821365135</v>
      </c>
      <c r="J20" s="3">
        <v>0.27331398313404393</v>
      </c>
    </row>
    <row r="21" spans="1:10" x14ac:dyDescent="0.25">
      <c r="A21" s="3">
        <v>0</v>
      </c>
      <c r="B21" s="3">
        <v>0.13723496729192661</v>
      </c>
      <c r="C21" s="3">
        <v>0</v>
      </c>
      <c r="D21" s="3">
        <v>8.7795751530486497E-3</v>
      </c>
      <c r="E21" s="3">
        <v>0</v>
      </c>
      <c r="F21" s="3">
        <v>0</v>
      </c>
      <c r="G21" s="3">
        <v>0.46731445098217567</v>
      </c>
      <c r="H21" s="3">
        <v>0</v>
      </c>
      <c r="I21" s="3">
        <v>0.10693881596845149</v>
      </c>
      <c r="J21" s="3">
        <v>0.27973219060439747</v>
      </c>
    </row>
    <row r="22" spans="1:10" x14ac:dyDescent="0.25">
      <c r="A22" s="3">
        <v>0</v>
      </c>
      <c r="B22" s="3">
        <v>0.13588217154427348</v>
      </c>
      <c r="C22" s="3">
        <v>0</v>
      </c>
      <c r="D22" s="3">
        <v>1.2466685279298294E-2</v>
      </c>
      <c r="E22" s="3">
        <v>0</v>
      </c>
      <c r="F22" s="3">
        <v>0</v>
      </c>
      <c r="G22" s="3">
        <v>0.46554078827773071</v>
      </c>
      <c r="H22" s="3">
        <v>0</v>
      </c>
      <c r="I22" s="3">
        <v>9.9959913587086724E-2</v>
      </c>
      <c r="J22" s="3">
        <v>0.28615044131161077</v>
      </c>
    </row>
    <row r="23" spans="1:10" x14ac:dyDescent="0.25">
      <c r="A23" s="3">
        <v>0</v>
      </c>
      <c r="B23" s="3">
        <v>0.13452936078529026</v>
      </c>
      <c r="C23" s="3">
        <v>0</v>
      </c>
      <c r="D23" s="3">
        <v>1.6153809412610343E-2</v>
      </c>
      <c r="E23" s="3">
        <v>0</v>
      </c>
      <c r="F23" s="3">
        <v>0</v>
      </c>
      <c r="G23" s="3">
        <v>0.46376721942776788</v>
      </c>
      <c r="H23" s="3">
        <v>0</v>
      </c>
      <c r="I23" s="3">
        <v>9.29810148444742E-2</v>
      </c>
      <c r="J23" s="3">
        <v>0.29256859552985731</v>
      </c>
    </row>
    <row r="24" spans="1:10" x14ac:dyDescent="0.25">
      <c r="A24" s="3">
        <v>0</v>
      </c>
      <c r="B24" s="3">
        <v>0.13317697963212297</v>
      </c>
      <c r="C24" s="3">
        <v>0</v>
      </c>
      <c r="D24" s="3">
        <v>1.9840734508905212E-2</v>
      </c>
      <c r="E24" s="3">
        <v>0</v>
      </c>
      <c r="F24" s="3">
        <v>0</v>
      </c>
      <c r="G24" s="3">
        <v>0.46199355136502962</v>
      </c>
      <c r="H24" s="3">
        <v>0</v>
      </c>
      <c r="I24" s="3">
        <v>8.600191617498891E-2</v>
      </c>
      <c r="J24" s="3">
        <v>0.29898681831895346</v>
      </c>
    </row>
    <row r="25" spans="1:10" x14ac:dyDescent="0.25">
      <c r="A25" s="3">
        <v>0</v>
      </c>
      <c r="B25" s="3">
        <v>0.13182398402149409</v>
      </c>
      <c r="C25" s="3">
        <v>0</v>
      </c>
      <c r="D25" s="3">
        <v>2.3527925681411502E-2</v>
      </c>
      <c r="E25" s="3">
        <v>0</v>
      </c>
      <c r="F25" s="3">
        <v>0</v>
      </c>
      <c r="G25" s="3">
        <v>0.46021998815198406</v>
      </c>
      <c r="H25" s="3">
        <v>0</v>
      </c>
      <c r="I25" s="3">
        <v>7.9023093096659794E-2</v>
      </c>
      <c r="J25" s="3">
        <v>0.30540500904845058</v>
      </c>
    </row>
    <row r="26" spans="1:10" x14ac:dyDescent="0.25">
      <c r="A26" s="3">
        <v>3.6974734562435058E-3</v>
      </c>
      <c r="B26" s="3">
        <v>0.13003650823280052</v>
      </c>
      <c r="C26" s="3">
        <v>0</v>
      </c>
      <c r="D26" s="3">
        <v>2.6135170988462388E-2</v>
      </c>
      <c r="E26" s="3">
        <v>0</v>
      </c>
      <c r="F26" s="3">
        <v>0</v>
      </c>
      <c r="G26" s="3">
        <v>0.45785709048925671</v>
      </c>
      <c r="H26" s="3">
        <v>0</v>
      </c>
      <c r="I26" s="3">
        <v>7.2870564012607983E-2</v>
      </c>
      <c r="J26" s="3">
        <v>0.30940319282062917</v>
      </c>
    </row>
    <row r="27" spans="1:10" x14ac:dyDescent="0.25">
      <c r="A27" s="3">
        <v>9.5461919685343455E-3</v>
      </c>
      <c r="B27" s="3">
        <v>0.12799497240970756</v>
      </c>
      <c r="C27" s="3">
        <v>0</v>
      </c>
      <c r="D27" s="3">
        <v>2.8114502062790918E-2</v>
      </c>
      <c r="E27" s="3">
        <v>0</v>
      </c>
      <c r="F27" s="3">
        <v>0</v>
      </c>
      <c r="G27" s="3">
        <v>0.45515172995820169</v>
      </c>
      <c r="H27" s="3">
        <v>0</v>
      </c>
      <c r="I27" s="3">
        <v>6.719923439888989E-2</v>
      </c>
      <c r="J27" s="3">
        <v>0.3119933692018757</v>
      </c>
    </row>
    <row r="28" spans="1:10" x14ac:dyDescent="0.25">
      <c r="A28" s="3">
        <v>1.5392107864242716E-2</v>
      </c>
      <c r="B28" s="3">
        <v>0.12595498439675104</v>
      </c>
      <c r="C28" s="3">
        <v>0</v>
      </c>
      <c r="D28" s="3">
        <v>3.009505774714915E-2</v>
      </c>
      <c r="E28" s="3">
        <v>0</v>
      </c>
      <c r="F28" s="3">
        <v>0</v>
      </c>
      <c r="G28" s="3">
        <v>0.45244584566844964</v>
      </c>
      <c r="H28" s="3">
        <v>0</v>
      </c>
      <c r="I28" s="3">
        <v>6.1527502391170455E-2</v>
      </c>
      <c r="J28" s="3">
        <v>0.31458450193223719</v>
      </c>
    </row>
    <row r="29" spans="1:10" x14ac:dyDescent="0.25">
      <c r="A29" s="3">
        <v>2.1241989924590015E-2</v>
      </c>
      <c r="B29" s="3">
        <v>0.12391400878354246</v>
      </c>
      <c r="C29" s="3">
        <v>0</v>
      </c>
      <c r="D29" s="3">
        <v>3.2073952887600357E-2</v>
      </c>
      <c r="E29" s="3">
        <v>0</v>
      </c>
      <c r="F29" s="3">
        <v>0</v>
      </c>
      <c r="G29" s="3">
        <v>0.44973996798502303</v>
      </c>
      <c r="H29" s="3">
        <v>0</v>
      </c>
      <c r="I29" s="3">
        <v>5.5856294360683498E-2</v>
      </c>
      <c r="J29" s="3">
        <v>0.31717378605856078</v>
      </c>
    </row>
    <row r="30" spans="1:10" x14ac:dyDescent="0.25">
      <c r="A30" s="3">
        <v>2.7088109459394799E-2</v>
      </c>
      <c r="B30" s="3">
        <v>0.12187362513174917</v>
      </c>
      <c r="C30" s="3">
        <v>0</v>
      </c>
      <c r="D30" s="3">
        <v>3.4054166825506715E-2</v>
      </c>
      <c r="E30" s="3">
        <v>0</v>
      </c>
      <c r="F30" s="3">
        <v>0</v>
      </c>
      <c r="G30" s="3">
        <v>0.44703462116383291</v>
      </c>
      <c r="H30" s="3">
        <v>0</v>
      </c>
      <c r="I30" s="3">
        <v>5.0184395041620457E-2</v>
      </c>
      <c r="J30" s="3">
        <v>0.31976508237789592</v>
      </c>
    </row>
    <row r="31" spans="1:10" x14ac:dyDescent="0.25">
      <c r="A31" s="3">
        <v>3.2942014748762898E-2</v>
      </c>
      <c r="B31" s="3">
        <v>0.11983137747537037</v>
      </c>
      <c r="C31" s="3">
        <v>0</v>
      </c>
      <c r="D31" s="3">
        <v>3.603287514305812E-2</v>
      </c>
      <c r="E31" s="3">
        <v>0</v>
      </c>
      <c r="F31" s="3">
        <v>0</v>
      </c>
      <c r="G31" s="3">
        <v>0.44432705115121213</v>
      </c>
      <c r="H31" s="3">
        <v>0</v>
      </c>
      <c r="I31" s="3">
        <v>4.4511000257994759E-2</v>
      </c>
      <c r="J31" s="3">
        <v>0.32235568122360186</v>
      </c>
    </row>
    <row r="32" spans="1:10" x14ac:dyDescent="0.25">
      <c r="A32" s="3">
        <v>3.8788280065215633E-2</v>
      </c>
      <c r="B32" s="3">
        <v>0.11779145389364865</v>
      </c>
      <c r="C32" s="3">
        <v>0</v>
      </c>
      <c r="D32" s="3">
        <v>3.8011619100220759E-2</v>
      </c>
      <c r="E32" s="3">
        <v>0</v>
      </c>
      <c r="F32" s="3">
        <v>0</v>
      </c>
      <c r="G32" s="3">
        <v>0.44162252621572257</v>
      </c>
      <c r="H32" s="3">
        <v>0</v>
      </c>
      <c r="I32" s="3">
        <v>3.884195661748506E-2</v>
      </c>
      <c r="J32" s="3">
        <v>0.32494416410770732</v>
      </c>
    </row>
    <row r="33" spans="1:10" x14ac:dyDescent="0.25">
      <c r="A33" s="3">
        <v>4.463209207331683E-2</v>
      </c>
      <c r="B33" s="3">
        <v>0.11575129372130245</v>
      </c>
      <c r="C33" s="3">
        <v>0</v>
      </c>
      <c r="D33" s="3">
        <v>3.9993018413091615E-2</v>
      </c>
      <c r="E33" s="3">
        <v>0</v>
      </c>
      <c r="F33" s="3">
        <v>0</v>
      </c>
      <c r="G33" s="3">
        <v>0.43891748910126382</v>
      </c>
      <c r="H33" s="3">
        <v>0</v>
      </c>
      <c r="I33" s="3">
        <v>3.316993578346851E-2</v>
      </c>
      <c r="J33" s="3">
        <v>0.32753617090755666</v>
      </c>
    </row>
    <row r="34" spans="1:10" x14ac:dyDescent="0.25">
      <c r="A34" s="3">
        <v>5.0485322952261644E-2</v>
      </c>
      <c r="B34" s="3">
        <v>0.11370967552325051</v>
      </c>
      <c r="C34" s="3">
        <v>0</v>
      </c>
      <c r="D34" s="3">
        <v>4.1970590576580841E-2</v>
      </c>
      <c r="E34" s="3">
        <v>0</v>
      </c>
      <c r="F34" s="3">
        <v>0</v>
      </c>
      <c r="G34" s="3">
        <v>0.436210843492639</v>
      </c>
      <c r="H34" s="3">
        <v>0</v>
      </c>
      <c r="I34" s="3">
        <v>2.7499276143005947E-2</v>
      </c>
      <c r="J34" s="3">
        <v>0.33012429131226206</v>
      </c>
    </row>
    <row r="35" spans="1:10" x14ac:dyDescent="0.25">
      <c r="A35" s="3">
        <v>5.6333449345302815E-2</v>
      </c>
      <c r="B35" s="3">
        <v>0.11166891063221752</v>
      </c>
      <c r="C35" s="3">
        <v>0</v>
      </c>
      <c r="D35" s="3">
        <v>4.3949756863024339E-2</v>
      </c>
      <c r="E35" s="3">
        <v>0</v>
      </c>
      <c r="F35" s="3">
        <v>0</v>
      </c>
      <c r="G35" s="3">
        <v>0.43350499785783297</v>
      </c>
      <c r="H35" s="3">
        <v>0</v>
      </c>
      <c r="I35" s="3">
        <v>2.1827518306277625E-2</v>
      </c>
      <c r="J35" s="3">
        <v>0.33271536699534465</v>
      </c>
    </row>
    <row r="36" spans="1:10" x14ac:dyDescent="0.25">
      <c r="A36" s="3">
        <v>6.2182419241063387E-2</v>
      </c>
      <c r="B36" s="3">
        <v>0.10962802164067401</v>
      </c>
      <c r="C36" s="3">
        <v>0</v>
      </c>
      <c r="D36" s="3">
        <v>4.5928764916770733E-2</v>
      </c>
      <c r="E36" s="3">
        <v>0</v>
      </c>
      <c r="F36" s="3">
        <v>0</v>
      </c>
      <c r="G36" s="3">
        <v>0.43079912711680068</v>
      </c>
      <c r="H36" s="3">
        <v>0</v>
      </c>
      <c r="I36" s="3">
        <v>1.6156007899530013E-2</v>
      </c>
      <c r="J36" s="3">
        <v>0.33530565918516125</v>
      </c>
    </row>
    <row r="37" spans="1:10" x14ac:dyDescent="0.25">
      <c r="A37" s="3">
        <v>6.8032570893392028E-2</v>
      </c>
      <c r="B37" s="3">
        <v>0.10758690773967554</v>
      </c>
      <c r="C37" s="3">
        <v>0</v>
      </c>
      <c r="D37" s="3">
        <v>4.7907672299078816E-2</v>
      </c>
      <c r="E37" s="3">
        <v>0</v>
      </c>
      <c r="F37" s="3">
        <v>0</v>
      </c>
      <c r="G37" s="3">
        <v>0.42809320250749588</v>
      </c>
      <c r="H37" s="3">
        <v>0</v>
      </c>
      <c r="I37" s="3">
        <v>1.0484943510090142E-2</v>
      </c>
      <c r="J37" s="3">
        <v>0.33789470305026759</v>
      </c>
    </row>
    <row r="38" spans="1:10" x14ac:dyDescent="0.25">
      <c r="A38" s="3">
        <v>7.3879245641439856E-2</v>
      </c>
      <c r="B38" s="3">
        <v>0.10554633210523265</v>
      </c>
      <c r="C38" s="3">
        <v>0</v>
      </c>
      <c r="D38" s="3">
        <v>4.9888074251115765E-2</v>
      </c>
      <c r="E38" s="3">
        <v>0</v>
      </c>
      <c r="F38" s="3">
        <v>0</v>
      </c>
      <c r="G38" s="3">
        <v>0.42538760527240971</v>
      </c>
      <c r="H38" s="3">
        <v>0</v>
      </c>
      <c r="I38" s="3">
        <v>4.8134631133063786E-3</v>
      </c>
      <c r="J38" s="3">
        <v>0.3404852796164955</v>
      </c>
    </row>
    <row r="39" spans="1:10" x14ac:dyDescent="0.25">
      <c r="A39" s="3">
        <v>8.0827428020271916E-2</v>
      </c>
      <c r="B39" s="3">
        <v>0.10264360857564188</v>
      </c>
      <c r="C39" s="3">
        <v>0</v>
      </c>
      <c r="D39" s="3">
        <v>5.2175787650903929E-2</v>
      </c>
      <c r="E39" s="3">
        <v>0</v>
      </c>
      <c r="F39" s="3">
        <v>0</v>
      </c>
      <c r="G39" s="3">
        <v>0.42210226746350415</v>
      </c>
      <c r="H39" s="3">
        <v>0</v>
      </c>
      <c r="I39" s="3">
        <v>0</v>
      </c>
      <c r="J39" s="3">
        <v>0.34225090828967808</v>
      </c>
    </row>
    <row r="40" spans="1:10" x14ac:dyDescent="0.25">
      <c r="A40" s="3">
        <v>9.3943983390629218E-2</v>
      </c>
      <c r="B40" s="3">
        <v>9.4905669391883413E-2</v>
      </c>
      <c r="C40" s="3">
        <v>0</v>
      </c>
      <c r="D40" s="3">
        <v>5.6193970068630465E-2</v>
      </c>
      <c r="E40" s="3">
        <v>0</v>
      </c>
      <c r="F40" s="3">
        <v>0</v>
      </c>
      <c r="G40" s="3">
        <v>0.4155654954235154</v>
      </c>
      <c r="H40" s="3">
        <v>0</v>
      </c>
      <c r="I40" s="3">
        <v>0</v>
      </c>
      <c r="J40" s="3">
        <v>0.33939088172534149</v>
      </c>
    </row>
    <row r="41" spans="1:10" x14ac:dyDescent="0.25">
      <c r="A41" s="3">
        <v>0.10634252236603094</v>
      </c>
      <c r="B41" s="3">
        <v>8.7014408953069916E-2</v>
      </c>
      <c r="C41" s="3">
        <v>0</v>
      </c>
      <c r="D41" s="3">
        <v>6.0104560887232629E-2</v>
      </c>
      <c r="E41" s="3">
        <v>0</v>
      </c>
      <c r="F41" s="3">
        <v>0</v>
      </c>
      <c r="G41" s="3">
        <v>0.40940699663982782</v>
      </c>
      <c r="H41" s="3">
        <v>8.8753940599255155E-4</v>
      </c>
      <c r="I41" s="3">
        <v>0</v>
      </c>
      <c r="J41" s="3">
        <v>0.33624397174784609</v>
      </c>
    </row>
    <row r="42" spans="1:10" x14ac:dyDescent="0.25">
      <c r="A42" s="3">
        <v>0.11665148086273712</v>
      </c>
      <c r="B42" s="3">
        <v>7.9054299888650523E-2</v>
      </c>
      <c r="C42" s="3">
        <v>0</v>
      </c>
      <c r="D42" s="3">
        <v>6.33513934897246E-2</v>
      </c>
      <c r="E42" s="3">
        <v>0</v>
      </c>
      <c r="F42" s="3">
        <v>0</v>
      </c>
      <c r="G42" s="3">
        <v>0.40423852476653221</v>
      </c>
      <c r="H42" s="3">
        <v>5.0531928944288953E-3</v>
      </c>
      <c r="I42" s="3">
        <v>0</v>
      </c>
      <c r="J42" s="3">
        <v>0.33165110809792658</v>
      </c>
    </row>
    <row r="43" spans="1:10" x14ac:dyDescent="0.25">
      <c r="A43" s="3">
        <v>0.12680459563422089</v>
      </c>
      <c r="B43" s="3">
        <v>7.067830927645842E-2</v>
      </c>
      <c r="C43" s="3">
        <v>0</v>
      </c>
      <c r="D43" s="3">
        <v>6.6744889673179875E-2</v>
      </c>
      <c r="E43" s="3">
        <v>0</v>
      </c>
      <c r="F43" s="3">
        <v>0</v>
      </c>
      <c r="G43" s="3">
        <v>0.3990319392269242</v>
      </c>
      <c r="H43" s="3">
        <v>8.9721594101846817E-3</v>
      </c>
      <c r="I43" s="3">
        <v>0</v>
      </c>
      <c r="J43" s="3">
        <v>0.32776810677903179</v>
      </c>
    </row>
    <row r="44" spans="1:10" x14ac:dyDescent="0.25">
      <c r="A44" s="3">
        <v>0.13708071735031968</v>
      </c>
      <c r="B44" s="3">
        <v>6.2567166152091236E-2</v>
      </c>
      <c r="C44" s="3">
        <v>0</v>
      </c>
      <c r="D44" s="3">
        <v>7.006266948459007E-2</v>
      </c>
      <c r="E44" s="3">
        <v>0</v>
      </c>
      <c r="F44" s="3">
        <v>0</v>
      </c>
      <c r="G44" s="3">
        <v>0.3944425925799166</v>
      </c>
      <c r="H44" s="3">
        <v>1.3124817101636349E-2</v>
      </c>
      <c r="I44" s="3">
        <v>0</v>
      </c>
      <c r="J44" s="3">
        <v>0.32272203733144594</v>
      </c>
    </row>
    <row r="45" spans="1:10" x14ac:dyDescent="0.25">
      <c r="A45" s="3">
        <v>0.14728434684813363</v>
      </c>
      <c r="B45" s="3">
        <v>5.4393155208852836E-2</v>
      </c>
      <c r="C45" s="3">
        <v>0</v>
      </c>
      <c r="D45" s="3">
        <v>7.3393361703302309E-2</v>
      </c>
      <c r="E45" s="3">
        <v>0</v>
      </c>
      <c r="F45" s="3">
        <v>0</v>
      </c>
      <c r="G45" s="3">
        <v>0.38947447123782991</v>
      </c>
      <c r="H45" s="3">
        <v>1.7229816217625486E-2</v>
      </c>
      <c r="I45" s="3">
        <v>0</v>
      </c>
      <c r="J45" s="3">
        <v>0.31822484878425567</v>
      </c>
    </row>
    <row r="46" spans="1:10" x14ac:dyDescent="0.25">
      <c r="A46" s="3">
        <v>0.15740122541387552</v>
      </c>
      <c r="B46" s="3">
        <v>4.6165040516028051E-2</v>
      </c>
      <c r="C46" s="3">
        <v>0</v>
      </c>
      <c r="D46" s="3">
        <v>7.6732201248490992E-2</v>
      </c>
      <c r="E46" s="3">
        <v>0</v>
      </c>
      <c r="F46" s="3">
        <v>0</v>
      </c>
      <c r="G46" s="3">
        <v>0.38412616988161491</v>
      </c>
      <c r="H46" s="3">
        <v>2.1283495326352649E-2</v>
      </c>
      <c r="I46" s="3">
        <v>0</v>
      </c>
      <c r="J46" s="3">
        <v>0.31429186761363787</v>
      </c>
    </row>
    <row r="47" spans="1:10" x14ac:dyDescent="0.25">
      <c r="A47" s="3">
        <v>0.16760455242535688</v>
      </c>
      <c r="B47" s="3">
        <v>3.7990269814750011E-2</v>
      </c>
      <c r="C47" s="3">
        <v>0</v>
      </c>
      <c r="D47" s="3">
        <v>8.0062507246933992E-2</v>
      </c>
      <c r="E47" s="3">
        <v>0</v>
      </c>
      <c r="F47" s="3">
        <v>0</v>
      </c>
      <c r="G47" s="3">
        <v>0.37915841185366184</v>
      </c>
      <c r="H47" s="3">
        <v>2.5389269240706742E-2</v>
      </c>
      <c r="I47" s="3">
        <v>0</v>
      </c>
      <c r="J47" s="3">
        <v>0.30979498941859035</v>
      </c>
    </row>
    <row r="48" spans="1:10" x14ac:dyDescent="0.25">
      <c r="A48" s="3">
        <v>0.1778775773902786</v>
      </c>
      <c r="B48" s="3">
        <v>2.9881712105918487E-2</v>
      </c>
      <c r="C48" s="3">
        <v>0</v>
      </c>
      <c r="D48" s="3">
        <v>8.3379049811976497E-2</v>
      </c>
      <c r="E48" s="3">
        <v>0</v>
      </c>
      <c r="F48" s="3">
        <v>0</v>
      </c>
      <c r="G48" s="3">
        <v>0.37457957742747827</v>
      </c>
      <c r="H48" s="3">
        <v>2.9540838952806684E-2</v>
      </c>
      <c r="I48" s="3">
        <v>0</v>
      </c>
      <c r="J48" s="3">
        <v>0.30474124431154148</v>
      </c>
    </row>
    <row r="49" spans="1:10" x14ac:dyDescent="0.25">
      <c r="A49" s="3">
        <v>0.18807686699005102</v>
      </c>
      <c r="B49" s="3">
        <v>2.1710691762316256E-2</v>
      </c>
      <c r="C49" s="3">
        <v>0</v>
      </c>
      <c r="D49" s="3">
        <v>8.6708479387357471E-2</v>
      </c>
      <c r="E49" s="3">
        <v>0</v>
      </c>
      <c r="F49" s="3">
        <v>0</v>
      </c>
      <c r="G49" s="3">
        <v>0.36961369859033683</v>
      </c>
      <c r="H49" s="3">
        <v>3.3644288215625179E-2</v>
      </c>
      <c r="I49" s="3">
        <v>0</v>
      </c>
      <c r="J49" s="3">
        <v>0.30024597505431322</v>
      </c>
    </row>
    <row r="50" spans="1:10" x14ac:dyDescent="0.25">
      <c r="A50" s="3">
        <v>0.19820219185755825</v>
      </c>
      <c r="B50" s="3">
        <v>1.3475941307359822E-2</v>
      </c>
      <c r="C50" s="3">
        <v>0</v>
      </c>
      <c r="D50" s="3">
        <v>9.0049615290992258E-2</v>
      </c>
      <c r="E50" s="3">
        <v>0</v>
      </c>
      <c r="F50" s="3">
        <v>0</v>
      </c>
      <c r="G50" s="3">
        <v>0.36426119498356857</v>
      </c>
      <c r="H50" s="3">
        <v>3.7701525686201671E-2</v>
      </c>
      <c r="I50" s="3">
        <v>0</v>
      </c>
      <c r="J50" s="3">
        <v>0.29630953087431949</v>
      </c>
    </row>
    <row r="51" spans="1:10" x14ac:dyDescent="0.25">
      <c r="A51" s="3">
        <v>0.20847619199415832</v>
      </c>
      <c r="B51" s="3">
        <v>5.3676818948706455E-3</v>
      </c>
      <c r="C51" s="3">
        <v>0</v>
      </c>
      <c r="D51" s="3">
        <v>9.3366110658102672E-2</v>
      </c>
      <c r="E51" s="3">
        <v>0</v>
      </c>
      <c r="F51" s="3">
        <v>0</v>
      </c>
      <c r="G51" s="3">
        <v>0.35968210852861215</v>
      </c>
      <c r="H51" s="3">
        <v>4.1852305371330042E-2</v>
      </c>
      <c r="I51" s="3">
        <v>0</v>
      </c>
      <c r="J51" s="3">
        <v>0.29125560155292629</v>
      </c>
    </row>
    <row r="52" spans="1:10" x14ac:dyDescent="0.25">
      <c r="A52" s="3">
        <v>0.21892952963319337</v>
      </c>
      <c r="B52" s="3">
        <v>0</v>
      </c>
      <c r="C52" s="3">
        <v>0</v>
      </c>
      <c r="D52" s="3">
        <v>9.6878720553704487E-2</v>
      </c>
      <c r="E52" s="3">
        <v>0</v>
      </c>
      <c r="F52" s="3">
        <v>0</v>
      </c>
      <c r="G52" s="3">
        <v>0.35279790574994524</v>
      </c>
      <c r="H52" s="3">
        <v>4.5893538629573287E-2</v>
      </c>
      <c r="I52" s="3">
        <v>0</v>
      </c>
      <c r="J52" s="3">
        <v>0.28550030543358346</v>
      </c>
    </row>
    <row r="53" spans="1:10" x14ac:dyDescent="0.25">
      <c r="A53" s="3">
        <v>0.2298714059861772</v>
      </c>
      <c r="B53" s="3">
        <v>0</v>
      </c>
      <c r="C53" s="3">
        <v>0</v>
      </c>
      <c r="D53" s="3">
        <v>0.10074258710469532</v>
      </c>
      <c r="E53" s="3">
        <v>0</v>
      </c>
      <c r="F53" s="3">
        <v>0</v>
      </c>
      <c r="G53" s="3">
        <v>0.34224074786869313</v>
      </c>
      <c r="H53" s="3">
        <v>4.9812837903656731E-2</v>
      </c>
      <c r="I53" s="3">
        <v>0</v>
      </c>
      <c r="J53" s="3">
        <v>0.2773324211367777</v>
      </c>
    </row>
    <row r="54" spans="1:10" x14ac:dyDescent="0.25">
      <c r="A54" s="3">
        <v>0.24081335258564729</v>
      </c>
      <c r="B54" s="3">
        <v>0</v>
      </c>
      <c r="C54" s="3">
        <v>0</v>
      </c>
      <c r="D54" s="3">
        <v>0.10460646247023617</v>
      </c>
      <c r="E54" s="3">
        <v>0</v>
      </c>
      <c r="F54" s="3">
        <v>0</v>
      </c>
      <c r="G54" s="3">
        <v>0.33168356880132388</v>
      </c>
      <c r="H54" s="3">
        <v>5.373205177636025E-2</v>
      </c>
      <c r="I54" s="3">
        <v>0</v>
      </c>
      <c r="J54" s="3">
        <v>0.26916456436643249</v>
      </c>
    </row>
    <row r="55" spans="1:10" x14ac:dyDescent="0.25">
      <c r="A55" s="3">
        <v>0.25175529844659589</v>
      </c>
      <c r="B55" s="3">
        <v>0</v>
      </c>
      <c r="C55" s="3">
        <v>0</v>
      </c>
      <c r="D55" s="3">
        <v>0.10847033246971559</v>
      </c>
      <c r="E55" s="3">
        <v>0</v>
      </c>
      <c r="F55" s="3">
        <v>0</v>
      </c>
      <c r="G55" s="3">
        <v>0.32112640233325312</v>
      </c>
      <c r="H55" s="3">
        <v>5.7651277977954531E-2</v>
      </c>
      <c r="I55" s="3">
        <v>0</v>
      </c>
      <c r="J55" s="3">
        <v>0.260996688772481</v>
      </c>
    </row>
    <row r="56" spans="1:10" x14ac:dyDescent="0.25">
      <c r="A56" s="3">
        <v>0.26269723411550294</v>
      </c>
      <c r="B56" s="3">
        <v>0</v>
      </c>
      <c r="C56" s="3">
        <v>0</v>
      </c>
      <c r="D56" s="3">
        <v>0.11233420760678196</v>
      </c>
      <c r="E56" s="3">
        <v>0</v>
      </c>
      <c r="F56" s="3">
        <v>0</v>
      </c>
      <c r="G56" s="3">
        <v>0.31056923418675997</v>
      </c>
      <c r="H56" s="3">
        <v>6.1570504590430411E-2</v>
      </c>
      <c r="I56" s="3">
        <v>0</v>
      </c>
      <c r="J56" s="3">
        <v>0.25282881950052483</v>
      </c>
    </row>
    <row r="57" spans="1:10" x14ac:dyDescent="0.25">
      <c r="A57" s="3">
        <v>0.27363915882360151</v>
      </c>
      <c r="B57" s="3">
        <v>0</v>
      </c>
      <c r="C57" s="3">
        <v>0</v>
      </c>
      <c r="D57" s="3">
        <v>0.11619808550739369</v>
      </c>
      <c r="E57" s="3">
        <v>0</v>
      </c>
      <c r="F57" s="3">
        <v>0</v>
      </c>
      <c r="G57" s="3">
        <v>0.30001205444194579</v>
      </c>
      <c r="H57" s="3">
        <v>6.5489734220993162E-2</v>
      </c>
      <c r="I57" s="3">
        <v>0</v>
      </c>
      <c r="J57" s="3">
        <v>0.24466096700606599</v>
      </c>
    </row>
    <row r="58" spans="1:10" x14ac:dyDescent="0.25">
      <c r="A58" s="3">
        <v>0.28458107910649472</v>
      </c>
      <c r="B58" s="3">
        <v>0</v>
      </c>
      <c r="C58" s="3">
        <v>0</v>
      </c>
      <c r="D58" s="3">
        <v>0.12006196478732016</v>
      </c>
      <c r="E58" s="3">
        <v>0</v>
      </c>
      <c r="F58" s="3">
        <v>0</v>
      </c>
      <c r="G58" s="3">
        <v>0.2894548759956404</v>
      </c>
      <c r="H58" s="3">
        <v>6.9408965921515436E-2</v>
      </c>
      <c r="I58" s="3">
        <v>0</v>
      </c>
      <c r="J58" s="3">
        <v>0.23649311418902946</v>
      </c>
    </row>
    <row r="59" spans="1:10" x14ac:dyDescent="0.25">
      <c r="A59" s="3">
        <v>0.29552303056121565</v>
      </c>
      <c r="B59" s="3">
        <v>0</v>
      </c>
      <c r="C59" s="3">
        <v>0</v>
      </c>
      <c r="D59" s="3">
        <v>0.12392583562635741</v>
      </c>
      <c r="E59" s="3">
        <v>0</v>
      </c>
      <c r="F59" s="3">
        <v>0</v>
      </c>
      <c r="G59" s="3">
        <v>0.27889773541171908</v>
      </c>
      <c r="H59" s="3">
        <v>7.3328191090428069E-2</v>
      </c>
      <c r="I59" s="3">
        <v>0</v>
      </c>
      <c r="J59" s="3">
        <v>0.22832520731027986</v>
      </c>
    </row>
    <row r="60" spans="1:10" x14ac:dyDescent="0.25">
      <c r="A60" s="3">
        <v>0.30646494520769996</v>
      </c>
      <c r="B60" s="3">
        <v>0</v>
      </c>
      <c r="C60" s="3">
        <v>0</v>
      </c>
      <c r="D60" s="3">
        <v>0.1277897206366119</v>
      </c>
      <c r="E60" s="3">
        <v>0</v>
      </c>
      <c r="F60" s="3">
        <v>0</v>
      </c>
      <c r="G60" s="3">
        <v>0.26834054511119443</v>
      </c>
      <c r="H60" s="3">
        <v>7.7247415719003482E-2</v>
      </c>
      <c r="I60" s="3">
        <v>0</v>
      </c>
      <c r="J60" s="3">
        <v>0.22015737332549015</v>
      </c>
    </row>
    <row r="61" spans="1:10" x14ac:dyDescent="0.25">
      <c r="A61" s="3">
        <v>0.31740689902973973</v>
      </c>
      <c r="B61" s="3">
        <v>0</v>
      </c>
      <c r="C61" s="3">
        <v>0</v>
      </c>
      <c r="D61" s="3">
        <v>0.13165359085177369</v>
      </c>
      <c r="E61" s="3">
        <v>0</v>
      </c>
      <c r="F61" s="3">
        <v>0</v>
      </c>
      <c r="G61" s="3">
        <v>0.25778338669902784</v>
      </c>
      <c r="H61" s="3">
        <v>8.1166635860460551E-2</v>
      </c>
      <c r="I61" s="3">
        <v>0</v>
      </c>
      <c r="J61" s="3">
        <v>0.21198948755899835</v>
      </c>
    </row>
    <row r="62" spans="1:10" x14ac:dyDescent="0.25">
      <c r="A62" s="3">
        <v>0.32835059854929816</v>
      </c>
      <c r="B62" s="3">
        <v>0</v>
      </c>
      <c r="C62" s="3">
        <v>0</v>
      </c>
      <c r="D62" s="3">
        <v>0.13545338648701394</v>
      </c>
      <c r="E62" s="3">
        <v>0</v>
      </c>
      <c r="F62" s="3">
        <v>0</v>
      </c>
      <c r="G62" s="3">
        <v>0.24713186794297445</v>
      </c>
      <c r="H62" s="3">
        <v>8.5172890269422416E-2</v>
      </c>
      <c r="I62" s="3">
        <v>0</v>
      </c>
      <c r="J62" s="3">
        <v>0.20389125675129094</v>
      </c>
    </row>
    <row r="63" spans="1:10" x14ac:dyDescent="0.25">
      <c r="A63" s="3">
        <v>0.33929113240976144</v>
      </c>
      <c r="B63" s="3">
        <v>0</v>
      </c>
      <c r="C63" s="3">
        <v>0</v>
      </c>
      <c r="D63" s="3">
        <v>0.13931536052771923</v>
      </c>
      <c r="E63" s="3">
        <v>0</v>
      </c>
      <c r="F63" s="3">
        <v>0</v>
      </c>
      <c r="G63" s="3">
        <v>0.23656929173093302</v>
      </c>
      <c r="H63" s="3">
        <v>8.9095491250517134E-2</v>
      </c>
      <c r="I63" s="3">
        <v>0</v>
      </c>
      <c r="J63" s="3">
        <v>0.19572872408106914</v>
      </c>
    </row>
    <row r="64" spans="1:10" x14ac:dyDescent="0.25">
      <c r="A64" s="3">
        <v>0.35023269734321977</v>
      </c>
      <c r="B64" s="3">
        <v>0</v>
      </c>
      <c r="C64" s="3">
        <v>0</v>
      </c>
      <c r="D64" s="3">
        <v>0.14324521246905866</v>
      </c>
      <c r="E64" s="3">
        <v>0</v>
      </c>
      <c r="F64" s="3">
        <v>0</v>
      </c>
      <c r="G64" s="3">
        <v>0.2261118655259606</v>
      </c>
      <c r="H64" s="3">
        <v>9.292432665517586E-2</v>
      </c>
      <c r="I64" s="3">
        <v>0</v>
      </c>
      <c r="J64" s="3">
        <v>0.18748589800658519</v>
      </c>
    </row>
    <row r="65" spans="1:10" x14ac:dyDescent="0.25">
      <c r="A65" s="3">
        <v>0.361174654573863</v>
      </c>
      <c r="B65" s="3">
        <v>0</v>
      </c>
      <c r="C65" s="3">
        <v>0</v>
      </c>
      <c r="D65" s="3">
        <v>0.14710907812464533</v>
      </c>
      <c r="E65" s="3">
        <v>0</v>
      </c>
      <c r="F65" s="3">
        <v>0</v>
      </c>
      <c r="G65" s="3">
        <v>0.21555471245561719</v>
      </c>
      <c r="H65" s="3">
        <v>9.6843552540923042E-2</v>
      </c>
      <c r="I65" s="3">
        <v>0</v>
      </c>
      <c r="J65" s="3">
        <v>0.17931800230495143</v>
      </c>
    </row>
    <row r="66" spans="1:10" x14ac:dyDescent="0.25">
      <c r="A66" s="3">
        <v>0.37211674802611638</v>
      </c>
      <c r="B66" s="3">
        <v>0</v>
      </c>
      <c r="C66" s="3">
        <v>0</v>
      </c>
      <c r="D66" s="3">
        <v>0.15097288558398564</v>
      </c>
      <c r="E66" s="3">
        <v>0</v>
      </c>
      <c r="F66" s="3">
        <v>0</v>
      </c>
      <c r="G66" s="3">
        <v>0.20499746440066394</v>
      </c>
      <c r="H66" s="3">
        <v>0.10076272955737144</v>
      </c>
      <c r="I66" s="3">
        <v>0</v>
      </c>
      <c r="J66" s="3">
        <v>0.17115017243186254</v>
      </c>
    </row>
    <row r="67" spans="1:10" x14ac:dyDescent="0.25">
      <c r="A67" s="3">
        <v>0.38305839298007949</v>
      </c>
      <c r="B67" s="3">
        <v>0</v>
      </c>
      <c r="C67" s="3">
        <v>0</v>
      </c>
      <c r="D67" s="3">
        <v>0.15483686077382247</v>
      </c>
      <c r="E67" s="3">
        <v>0</v>
      </c>
      <c r="F67" s="3">
        <v>0</v>
      </c>
      <c r="G67" s="3">
        <v>0.19444039867858029</v>
      </c>
      <c r="H67" s="3">
        <v>0.10468207979538106</v>
      </c>
      <c r="I67" s="3">
        <v>0</v>
      </c>
      <c r="J67" s="3">
        <v>0.16298226777213676</v>
      </c>
    </row>
    <row r="68" spans="1:10" x14ac:dyDescent="0.25">
      <c r="A68" s="3">
        <v>0.39400069799893145</v>
      </c>
      <c r="B68" s="3">
        <v>0</v>
      </c>
      <c r="C68" s="3">
        <v>0</v>
      </c>
      <c r="D68" s="3">
        <v>0.15870058596644143</v>
      </c>
      <c r="E68" s="3">
        <v>0</v>
      </c>
      <c r="F68" s="3">
        <v>0</v>
      </c>
      <c r="G68" s="3">
        <v>0.18388308455130764</v>
      </c>
      <c r="H68" s="3">
        <v>0.10860118479697636</v>
      </c>
      <c r="I68" s="3">
        <v>0</v>
      </c>
      <c r="J68" s="3">
        <v>0.15481444668634309</v>
      </c>
    </row>
    <row r="69" spans="1:10" x14ac:dyDescent="0.25">
      <c r="A69" s="3">
        <v>0.40494251728794839</v>
      </c>
      <c r="B69" s="3">
        <v>0</v>
      </c>
      <c r="C69" s="3">
        <v>0</v>
      </c>
      <c r="D69" s="3">
        <v>0.16256452224644363</v>
      </c>
      <c r="E69" s="3">
        <v>0</v>
      </c>
      <c r="F69" s="3">
        <v>0</v>
      </c>
      <c r="G69" s="3">
        <v>0.17332597044666687</v>
      </c>
      <c r="H69" s="3">
        <v>0.11252042779748733</v>
      </c>
      <c r="I69" s="3">
        <v>0</v>
      </c>
      <c r="J69" s="3">
        <v>0.14664656222145395</v>
      </c>
    </row>
    <row r="70" spans="1:10" x14ac:dyDescent="0.25">
      <c r="A70" s="3">
        <v>0.41587244605660229</v>
      </c>
      <c r="B70" s="3">
        <v>0</v>
      </c>
      <c r="C70" s="3">
        <v>0</v>
      </c>
      <c r="D70" s="3">
        <v>0.1663516148766139</v>
      </c>
      <c r="E70" s="3">
        <v>0</v>
      </c>
      <c r="F70" s="3">
        <v>0</v>
      </c>
      <c r="G70" s="3">
        <v>0.16263070019459613</v>
      </c>
      <c r="H70" s="3">
        <v>0.116551691690108</v>
      </c>
      <c r="I70" s="3">
        <v>0</v>
      </c>
      <c r="J70" s="3">
        <v>0.1385935471820797</v>
      </c>
    </row>
    <row r="71" spans="1:10" x14ac:dyDescent="0.25">
      <c r="A71" s="3">
        <v>0.42682647703825566</v>
      </c>
      <c r="B71" s="3">
        <v>0</v>
      </c>
      <c r="C71" s="3">
        <v>0</v>
      </c>
      <c r="D71" s="3">
        <v>0.17029222802768931</v>
      </c>
      <c r="E71" s="3">
        <v>0</v>
      </c>
      <c r="F71" s="3">
        <v>0</v>
      </c>
      <c r="G71" s="3">
        <v>0.15221159267869647</v>
      </c>
      <c r="H71" s="3">
        <v>0.1203588651469633</v>
      </c>
      <c r="I71" s="3">
        <v>0</v>
      </c>
      <c r="J71" s="3">
        <v>0.13031083710839533</v>
      </c>
    </row>
    <row r="72" spans="1:10" x14ac:dyDescent="0.25">
      <c r="A72" s="3">
        <v>0.43776826635807198</v>
      </c>
      <c r="B72" s="3">
        <v>0</v>
      </c>
      <c r="C72" s="3">
        <v>0</v>
      </c>
      <c r="D72" s="3">
        <v>0.17415619568303942</v>
      </c>
      <c r="E72" s="3">
        <v>0</v>
      </c>
      <c r="F72" s="3">
        <v>0</v>
      </c>
      <c r="G72" s="3">
        <v>0.14165450175671568</v>
      </c>
      <c r="H72" s="3">
        <v>0.1242780877526042</v>
      </c>
      <c r="I72" s="3">
        <v>0</v>
      </c>
      <c r="J72" s="3">
        <v>0.12214294844956881</v>
      </c>
    </row>
    <row r="73" spans="1:10" x14ac:dyDescent="0.25">
      <c r="A73" s="3">
        <v>0.4486918434277441</v>
      </c>
      <c r="B73" s="3">
        <v>0</v>
      </c>
      <c r="C73" s="3">
        <v>0</v>
      </c>
      <c r="D73" s="3">
        <v>0.17793969084328204</v>
      </c>
      <c r="E73" s="3">
        <v>0</v>
      </c>
      <c r="F73" s="3">
        <v>0</v>
      </c>
      <c r="G73" s="3">
        <v>0.13094231385343488</v>
      </c>
      <c r="H73" s="3">
        <v>0.12831774250869485</v>
      </c>
      <c r="I73" s="3">
        <v>0</v>
      </c>
      <c r="J73" s="3">
        <v>0.1141084093668442</v>
      </c>
    </row>
    <row r="74" spans="1:10" x14ac:dyDescent="0.25">
      <c r="A74" s="3">
        <v>0.45965205872576481</v>
      </c>
      <c r="B74" s="3">
        <v>0</v>
      </c>
      <c r="C74" s="3">
        <v>0</v>
      </c>
      <c r="D74" s="3">
        <v>0.18188396122375192</v>
      </c>
      <c r="E74" s="3">
        <v>0</v>
      </c>
      <c r="F74" s="3">
        <v>0</v>
      </c>
      <c r="G74" s="3">
        <v>0.12054018381415765</v>
      </c>
      <c r="H74" s="3">
        <v>0.13211659278985732</v>
      </c>
      <c r="I74" s="3">
        <v>0</v>
      </c>
      <c r="J74" s="3">
        <v>0.10580720344646832</v>
      </c>
    </row>
    <row r="75" spans="1:10" x14ac:dyDescent="0.25">
      <c r="A75" s="3">
        <v>0.47059383568105262</v>
      </c>
      <c r="B75" s="3">
        <v>0</v>
      </c>
      <c r="C75" s="3">
        <v>0</v>
      </c>
      <c r="D75" s="3">
        <v>0.18574788808919254</v>
      </c>
      <c r="E75" s="3">
        <v>0</v>
      </c>
      <c r="F75" s="3">
        <v>0</v>
      </c>
      <c r="G75" s="3">
        <v>0.10998307260118979</v>
      </c>
      <c r="H75" s="3">
        <v>0.13603589205759323</v>
      </c>
      <c r="I75" s="3">
        <v>0</v>
      </c>
      <c r="J75" s="3">
        <v>9.7639311570971971E-2</v>
      </c>
    </row>
    <row r="76" spans="1:10" x14ac:dyDescent="0.25">
      <c r="A76" s="3">
        <v>0.48113072392632145</v>
      </c>
      <c r="B76" s="3">
        <v>0</v>
      </c>
      <c r="C76" s="3">
        <v>7.5912976213353712E-5</v>
      </c>
      <c r="D76" s="3">
        <v>0.18971076991368951</v>
      </c>
      <c r="E76" s="3">
        <v>0</v>
      </c>
      <c r="F76" s="3">
        <v>0</v>
      </c>
      <c r="G76" s="3">
        <v>9.849074808184255E-2</v>
      </c>
      <c r="H76" s="3">
        <v>0.1398654084509206</v>
      </c>
      <c r="I76" s="3">
        <v>0</v>
      </c>
      <c r="J76" s="3">
        <v>9.0726436651012599E-2</v>
      </c>
    </row>
    <row r="77" spans="1:10" x14ac:dyDescent="0.25">
      <c r="A77" s="3">
        <v>0.4918774837876384</v>
      </c>
      <c r="B77" s="3">
        <v>0</v>
      </c>
      <c r="C77" s="3">
        <v>3.1149734559601908E-4</v>
      </c>
      <c r="D77" s="3">
        <v>0.19361886143359552</v>
      </c>
      <c r="E77" s="3">
        <v>0</v>
      </c>
      <c r="F77" s="3">
        <v>0</v>
      </c>
      <c r="G77" s="3">
        <v>8.7773113271524969E-2</v>
      </c>
      <c r="H77" s="3">
        <v>0.14355773684466497</v>
      </c>
      <c r="I77" s="3">
        <v>0</v>
      </c>
      <c r="J77" s="3">
        <v>8.2861307316979924E-2</v>
      </c>
    </row>
    <row r="78" spans="1:10" x14ac:dyDescent="0.25">
      <c r="A78" s="3">
        <v>0.50277927795362176</v>
      </c>
      <c r="B78" s="3">
        <v>0</v>
      </c>
      <c r="C78" s="3">
        <v>5.2655971918563315E-4</v>
      </c>
      <c r="D78" s="3">
        <v>0.19734941420744342</v>
      </c>
      <c r="E78" s="3">
        <v>0</v>
      </c>
      <c r="F78" s="3">
        <v>0</v>
      </c>
      <c r="G78" s="3">
        <v>7.8492051216359007E-2</v>
      </c>
      <c r="H78" s="3">
        <v>0.14774608248659182</v>
      </c>
      <c r="I78" s="3">
        <v>0</v>
      </c>
      <c r="J78" s="3">
        <v>7.3106614416798388E-2</v>
      </c>
    </row>
    <row r="79" spans="1:10" x14ac:dyDescent="0.25">
      <c r="A79" s="3">
        <v>0.51342080713674532</v>
      </c>
      <c r="B79" s="3">
        <v>0</v>
      </c>
      <c r="C79" s="3">
        <v>7.734789022105133E-4</v>
      </c>
      <c r="D79" s="3">
        <v>0.20121796670946315</v>
      </c>
      <c r="E79" s="3">
        <v>0</v>
      </c>
      <c r="F79" s="3">
        <v>0</v>
      </c>
      <c r="G79" s="3">
        <v>6.8019491086816333E-2</v>
      </c>
      <c r="H79" s="3">
        <v>0.15164308818041805</v>
      </c>
      <c r="I79" s="3">
        <v>0</v>
      </c>
      <c r="J79" s="3">
        <v>6.4925167984346402E-2</v>
      </c>
    </row>
    <row r="80" spans="1:10" x14ac:dyDescent="0.25">
      <c r="A80" s="3">
        <v>0.5240623971391063</v>
      </c>
      <c r="B80" s="3">
        <v>0</v>
      </c>
      <c r="C80" s="3">
        <v>1.0204139674994952E-3</v>
      </c>
      <c r="D80" s="3">
        <v>0.20508649539728888</v>
      </c>
      <c r="E80" s="3">
        <v>0</v>
      </c>
      <c r="F80" s="3">
        <v>0</v>
      </c>
      <c r="G80" s="3">
        <v>5.7546986210477144E-2</v>
      </c>
      <c r="H80" s="3">
        <v>0.15554006933992759</v>
      </c>
      <c r="I80" s="3">
        <v>0</v>
      </c>
      <c r="J80" s="3">
        <v>5.6743637945700788E-2</v>
      </c>
    </row>
    <row r="81" spans="1:10" x14ac:dyDescent="0.25">
      <c r="A81" s="3">
        <v>0.53470390688547687</v>
      </c>
      <c r="B81" s="3">
        <v>0</v>
      </c>
      <c r="C81" s="3">
        <v>1.2673545047469906E-3</v>
      </c>
      <c r="D81" s="3">
        <v>0.20895505249085591</v>
      </c>
      <c r="E81" s="3">
        <v>0</v>
      </c>
      <c r="F81" s="3">
        <v>0</v>
      </c>
      <c r="G81" s="3">
        <v>4.7074436327781854E-2</v>
      </c>
      <c r="H81" s="3">
        <v>0.1594370601909002</v>
      </c>
      <c r="I81" s="3">
        <v>0</v>
      </c>
      <c r="J81" s="3">
        <v>4.8562189600238156E-2</v>
      </c>
    </row>
    <row r="82" spans="1:10" x14ac:dyDescent="0.25">
      <c r="A82" s="3">
        <v>0.54534543073515473</v>
      </c>
      <c r="B82" s="3">
        <v>0</v>
      </c>
      <c r="C82" s="3">
        <v>1.5142916163952407E-3</v>
      </c>
      <c r="D82" s="3">
        <v>0.21282360379073181</v>
      </c>
      <c r="E82" s="3">
        <v>0</v>
      </c>
      <c r="F82" s="3">
        <v>0</v>
      </c>
      <c r="G82" s="3">
        <v>3.6601924712236771E-2</v>
      </c>
      <c r="H82" s="3">
        <v>0.16333406068529066</v>
      </c>
      <c r="I82" s="3">
        <v>0</v>
      </c>
      <c r="J82" s="3">
        <v>4.038068846019064E-2</v>
      </c>
    </row>
    <row r="83" spans="1:10" x14ac:dyDescent="0.25">
      <c r="A83" s="3">
        <v>0.5559869849536172</v>
      </c>
      <c r="B83" s="3">
        <v>0</v>
      </c>
      <c r="C83" s="3">
        <v>1.7612306417232218E-3</v>
      </c>
      <c r="D83" s="3">
        <v>0.21669213981242916</v>
      </c>
      <c r="E83" s="3">
        <v>0</v>
      </c>
      <c r="F83" s="3">
        <v>0</v>
      </c>
      <c r="G83" s="3">
        <v>2.612940189674089E-2</v>
      </c>
      <c r="H83" s="3">
        <v>0.16723105395095569</v>
      </c>
      <c r="I83" s="3">
        <v>0</v>
      </c>
      <c r="J83" s="3">
        <v>3.219918874453357E-2</v>
      </c>
    </row>
    <row r="84" spans="1:10" x14ac:dyDescent="0.25">
      <c r="A84" s="3">
        <v>0.56662854645123562</v>
      </c>
      <c r="B84" s="3">
        <v>0</v>
      </c>
      <c r="C84" s="3">
        <v>2.0081670633497572E-3</v>
      </c>
      <c r="D84" s="3">
        <v>0.22056068485501015</v>
      </c>
      <c r="E84" s="3">
        <v>0</v>
      </c>
      <c r="F84" s="3">
        <v>0</v>
      </c>
      <c r="G84" s="3">
        <v>1.5656902479747322E-2</v>
      </c>
      <c r="H84" s="3">
        <v>0.17112803376818878</v>
      </c>
      <c r="I84" s="3">
        <v>0</v>
      </c>
      <c r="J84" s="3">
        <v>2.4017665382468342E-2</v>
      </c>
    </row>
    <row r="85" spans="1:10" x14ac:dyDescent="0.25">
      <c r="A85" s="3">
        <v>0.57727007627205285</v>
      </c>
      <c r="B85" s="3">
        <v>0</v>
      </c>
      <c r="C85" s="3">
        <v>2.2551064489826789E-3</v>
      </c>
      <c r="D85" s="3">
        <v>0.22442923317892094</v>
      </c>
      <c r="E85" s="3">
        <v>0</v>
      </c>
      <c r="F85" s="3">
        <v>0</v>
      </c>
      <c r="G85" s="3">
        <v>5.1843824178302526E-3</v>
      </c>
      <c r="H85" s="3">
        <v>0.17502502903790473</v>
      </c>
      <c r="I85" s="3">
        <v>0</v>
      </c>
      <c r="J85" s="3">
        <v>1.5836172644308814E-2</v>
      </c>
    </row>
    <row r="86" spans="1:10" x14ac:dyDescent="0.25">
      <c r="A86" s="3">
        <v>0.58760897983166616</v>
      </c>
      <c r="B86" s="3">
        <v>0</v>
      </c>
      <c r="C86" s="3">
        <v>2.5680373283343385E-3</v>
      </c>
      <c r="D86" s="3">
        <v>0.22873383067190489</v>
      </c>
      <c r="E86" s="3">
        <v>0</v>
      </c>
      <c r="F86" s="3">
        <v>0</v>
      </c>
      <c r="G86" s="3">
        <v>0</v>
      </c>
      <c r="H86" s="3">
        <v>0.17952810462108404</v>
      </c>
      <c r="I86" s="3">
        <v>0</v>
      </c>
      <c r="J86" s="3">
        <v>1.5610475470107835E-3</v>
      </c>
    </row>
    <row r="87" spans="1:10" x14ac:dyDescent="0.25">
      <c r="A87" s="3">
        <v>0.55875302605526411</v>
      </c>
      <c r="B87" s="3">
        <v>0</v>
      </c>
      <c r="C87" s="3">
        <v>4.8592558958211532E-3</v>
      </c>
      <c r="D87" s="3">
        <v>0.25569048960444513</v>
      </c>
      <c r="E87" s="3">
        <v>0</v>
      </c>
      <c r="F87" s="3">
        <v>0</v>
      </c>
      <c r="G87" s="3">
        <v>0</v>
      </c>
      <c r="H87" s="3">
        <v>0.18069722844446959</v>
      </c>
      <c r="I87" s="3">
        <v>0</v>
      </c>
      <c r="J87" s="3">
        <v>0</v>
      </c>
    </row>
    <row r="88" spans="1:10" x14ac:dyDescent="0.25">
      <c r="A88" s="3">
        <v>0.52647405328133001</v>
      </c>
      <c r="B88" s="3">
        <v>0</v>
      </c>
      <c r="C88" s="3">
        <v>7.2973406033989318E-3</v>
      </c>
      <c r="D88" s="3">
        <v>0.28449255427556225</v>
      </c>
      <c r="E88" s="3">
        <v>0</v>
      </c>
      <c r="F88" s="3">
        <v>0</v>
      </c>
      <c r="G88" s="3">
        <v>0</v>
      </c>
      <c r="H88" s="3">
        <v>0.18173605183970876</v>
      </c>
      <c r="I88" s="3">
        <v>0</v>
      </c>
      <c r="J88" s="3">
        <v>0</v>
      </c>
    </row>
    <row r="89" spans="1:10" x14ac:dyDescent="0.25">
      <c r="A89" s="3">
        <v>0.49419508068419205</v>
      </c>
      <c r="B89" s="3">
        <v>0</v>
      </c>
      <c r="C89" s="3">
        <v>9.7354262488136729E-3</v>
      </c>
      <c r="D89" s="3">
        <v>0.31329461825758093</v>
      </c>
      <c r="E89" s="3">
        <v>0</v>
      </c>
      <c r="F89" s="3">
        <v>0</v>
      </c>
      <c r="G89" s="3">
        <v>0</v>
      </c>
      <c r="H89" s="3">
        <v>0.18277487480941323</v>
      </c>
      <c r="I89" s="3">
        <v>0</v>
      </c>
      <c r="J89" s="3">
        <v>0</v>
      </c>
    </row>
    <row r="90" spans="1:10" x14ac:dyDescent="0.25">
      <c r="A90" s="3">
        <v>0.46191611279023764</v>
      </c>
      <c r="B90" s="3">
        <v>0</v>
      </c>
      <c r="C90" s="3">
        <v>1.2173511388965112E-2</v>
      </c>
      <c r="D90" s="3">
        <v>0.34209668285344125</v>
      </c>
      <c r="E90" s="3">
        <v>0</v>
      </c>
      <c r="F90" s="3">
        <v>0</v>
      </c>
      <c r="G90" s="3">
        <v>0</v>
      </c>
      <c r="H90" s="3">
        <v>0.18381369296735606</v>
      </c>
      <c r="I90" s="3">
        <v>0</v>
      </c>
      <c r="J90" s="3">
        <v>0</v>
      </c>
    </row>
    <row r="91" spans="1:10" x14ac:dyDescent="0.25">
      <c r="A91" s="3">
        <v>0.42965228498073399</v>
      </c>
      <c r="B91" s="3">
        <v>0</v>
      </c>
      <c r="C91" s="3">
        <v>1.4562438956200225E-2</v>
      </c>
      <c r="D91" s="3">
        <v>0.3709189868207422</v>
      </c>
      <c r="E91" s="3">
        <v>0</v>
      </c>
      <c r="F91" s="3">
        <v>0</v>
      </c>
      <c r="G91" s="3">
        <v>0</v>
      </c>
      <c r="H91" s="3">
        <v>0.18486628924232354</v>
      </c>
      <c r="I91" s="3">
        <v>0</v>
      </c>
      <c r="J91" s="3">
        <v>0</v>
      </c>
    </row>
    <row r="92" spans="1:10" x14ac:dyDescent="0.25">
      <c r="A92" s="3">
        <v>0.39735817854257172</v>
      </c>
      <c r="B92" s="3">
        <v>0</v>
      </c>
      <c r="C92" s="3">
        <v>1.7049681676468535E-2</v>
      </c>
      <c r="D92" s="3">
        <v>0.39970081218438325</v>
      </c>
      <c r="E92" s="3">
        <v>0</v>
      </c>
      <c r="F92" s="3">
        <v>0</v>
      </c>
      <c r="G92" s="3">
        <v>0</v>
      </c>
      <c r="H92" s="3">
        <v>0.18589132759657651</v>
      </c>
      <c r="I92" s="3">
        <v>0</v>
      </c>
      <c r="J92" s="3">
        <v>0</v>
      </c>
    </row>
    <row r="93" spans="1:10" x14ac:dyDescent="0.25">
      <c r="A93" s="3">
        <v>0.36507920758997103</v>
      </c>
      <c r="B93" s="3">
        <v>0</v>
      </c>
      <c r="C93" s="3">
        <v>1.9487767553048152E-2</v>
      </c>
      <c r="D93" s="3">
        <v>0.42850287621862931</v>
      </c>
      <c r="E93" s="3">
        <v>0</v>
      </c>
      <c r="F93" s="3">
        <v>0</v>
      </c>
      <c r="G93" s="3">
        <v>0</v>
      </c>
      <c r="H93" s="3">
        <v>0.1869301486383515</v>
      </c>
      <c r="I93" s="3">
        <v>0</v>
      </c>
      <c r="J93" s="3">
        <v>0</v>
      </c>
    </row>
    <row r="94" spans="1:10" x14ac:dyDescent="0.25">
      <c r="A94" s="3">
        <v>0.33280023962223271</v>
      </c>
      <c r="B94" s="3">
        <v>0</v>
      </c>
      <c r="C94" s="3">
        <v>2.1925853407149521E-2</v>
      </c>
      <c r="D94" s="3">
        <v>0.45730494053137305</v>
      </c>
      <c r="E94" s="3">
        <v>0</v>
      </c>
      <c r="F94" s="3">
        <v>0</v>
      </c>
      <c r="G94" s="3">
        <v>0</v>
      </c>
      <c r="H94" s="3">
        <v>0.18796896643924466</v>
      </c>
      <c r="I94" s="3">
        <v>0</v>
      </c>
      <c r="J94" s="3">
        <v>0</v>
      </c>
    </row>
    <row r="95" spans="1:10" x14ac:dyDescent="0.25">
      <c r="A95" s="3">
        <v>0.30052126658762746</v>
      </c>
      <c r="B95" s="3">
        <v>0</v>
      </c>
      <c r="C95" s="3">
        <v>2.4363938336568566E-2</v>
      </c>
      <c r="D95" s="3">
        <v>0.48610700470738255</v>
      </c>
      <c r="E95" s="3">
        <v>0</v>
      </c>
      <c r="F95" s="3">
        <v>0</v>
      </c>
      <c r="G95" s="3">
        <v>0</v>
      </c>
      <c r="H95" s="3">
        <v>0.18900779036842136</v>
      </c>
      <c r="I95" s="3">
        <v>0</v>
      </c>
      <c r="J95" s="3">
        <v>0</v>
      </c>
    </row>
    <row r="96" spans="1:10" x14ac:dyDescent="0.25">
      <c r="A96" s="3">
        <v>0.26824229188125676</v>
      </c>
      <c r="B96" s="3">
        <v>0</v>
      </c>
      <c r="C96" s="3">
        <v>2.6802023696759422E-2</v>
      </c>
      <c r="D96" s="3">
        <v>0.51490906859091701</v>
      </c>
      <c r="E96" s="3">
        <v>0</v>
      </c>
      <c r="F96" s="3">
        <v>0</v>
      </c>
      <c r="G96" s="3">
        <v>0</v>
      </c>
      <c r="H96" s="3">
        <v>0.19004661583106686</v>
      </c>
      <c r="I96" s="3">
        <v>0</v>
      </c>
      <c r="J96" s="3">
        <v>0</v>
      </c>
    </row>
    <row r="97" spans="1:10" x14ac:dyDescent="0.25">
      <c r="A97" s="3">
        <v>0.23596334080182804</v>
      </c>
      <c r="B97" s="3">
        <v>0</v>
      </c>
      <c r="C97" s="3">
        <v>2.9240109431380605E-2</v>
      </c>
      <c r="D97" s="3">
        <v>0.54371113450888342</v>
      </c>
      <c r="E97" s="3">
        <v>0</v>
      </c>
      <c r="F97" s="3">
        <v>0</v>
      </c>
      <c r="G97" s="3">
        <v>0</v>
      </c>
      <c r="H97" s="3">
        <v>0.19108541525790806</v>
      </c>
      <c r="I97" s="3">
        <v>0</v>
      </c>
      <c r="J97" s="3">
        <v>0</v>
      </c>
    </row>
    <row r="98" spans="1:10" x14ac:dyDescent="0.25">
      <c r="A98" s="3">
        <v>0.20368436296449194</v>
      </c>
      <c r="B98" s="3">
        <v>0</v>
      </c>
      <c r="C98" s="3">
        <v>3.1678197300651509E-2</v>
      </c>
      <c r="D98" s="3">
        <v>0.57251319716874527</v>
      </c>
      <c r="E98" s="3">
        <v>0</v>
      </c>
      <c r="F98" s="3">
        <v>0</v>
      </c>
      <c r="G98" s="3">
        <v>0</v>
      </c>
      <c r="H98" s="3">
        <v>0.19212424256611124</v>
      </c>
      <c r="I98" s="3">
        <v>0</v>
      </c>
      <c r="J98" s="3">
        <v>0</v>
      </c>
    </row>
    <row r="99" spans="1:10" x14ac:dyDescent="0.25">
      <c r="A99" s="3">
        <v>0.17140538880762038</v>
      </c>
      <c r="B99" s="3">
        <v>0</v>
      </c>
      <c r="C99" s="3">
        <v>3.411628170841579E-2</v>
      </c>
      <c r="D99" s="3">
        <v>0.60131526146802738</v>
      </c>
      <c r="E99" s="3">
        <v>0</v>
      </c>
      <c r="F99" s="3">
        <v>0</v>
      </c>
      <c r="G99" s="3">
        <v>0</v>
      </c>
      <c r="H99" s="3">
        <v>0.1931630680159365</v>
      </c>
      <c r="I99" s="3">
        <v>0</v>
      </c>
      <c r="J99" s="3">
        <v>0</v>
      </c>
    </row>
    <row r="100" spans="1:10" x14ac:dyDescent="0.25">
      <c r="A100" s="3">
        <v>0.13912643077414866</v>
      </c>
      <c r="B100" s="3">
        <v>0</v>
      </c>
      <c r="C100" s="3">
        <v>3.6554365663929902E-2</v>
      </c>
      <c r="D100" s="3">
        <v>0.63011732740019399</v>
      </c>
      <c r="E100" s="3">
        <v>0</v>
      </c>
      <c r="F100" s="3">
        <v>0</v>
      </c>
      <c r="G100" s="3">
        <v>0</v>
      </c>
      <c r="H100" s="3">
        <v>0.19420187616172732</v>
      </c>
      <c r="I100" s="3">
        <v>0</v>
      </c>
      <c r="J100" s="3">
        <v>0</v>
      </c>
    </row>
    <row r="101" spans="1:10" x14ac:dyDescent="0.25">
      <c r="A101" s="3">
        <v>0.10684745113306789</v>
      </c>
      <c r="B101" s="3">
        <v>0</v>
      </c>
      <c r="C101" s="3">
        <v>3.8992452820661702E-2</v>
      </c>
      <c r="D101" s="3">
        <v>0.65891939014016432</v>
      </c>
      <c r="E101" s="3">
        <v>0</v>
      </c>
      <c r="F101" s="3">
        <v>0</v>
      </c>
      <c r="G101" s="3">
        <v>0</v>
      </c>
      <c r="H101" s="3">
        <v>0.19524070590610607</v>
      </c>
      <c r="I101" s="3">
        <v>0</v>
      </c>
      <c r="J101" s="3">
        <v>0</v>
      </c>
    </row>
    <row r="102" spans="1:10" x14ac:dyDescent="0.25">
      <c r="A102" s="3">
        <v>7.4568463515245251E-2</v>
      </c>
      <c r="B102" s="3">
        <v>0</v>
      </c>
      <c r="C102" s="3">
        <v>4.1430536113666906E-2</v>
      </c>
      <c r="D102" s="3">
        <v>0.68772145362592363</v>
      </c>
      <c r="E102" s="3">
        <v>0</v>
      </c>
      <c r="F102" s="3">
        <v>0</v>
      </c>
      <c r="G102" s="3">
        <v>0</v>
      </c>
      <c r="H102" s="3">
        <v>0.19627954674516412</v>
      </c>
      <c r="I102" s="3">
        <v>0</v>
      </c>
      <c r="J102" s="3">
        <v>0</v>
      </c>
    </row>
    <row r="103" spans="1:10" x14ac:dyDescent="0.25">
      <c r="A103" s="3">
        <v>4.2289489310138415E-2</v>
      </c>
      <c r="B103" s="3">
        <v>0</v>
      </c>
      <c r="C103" s="3">
        <v>4.3868621494401051E-2</v>
      </c>
      <c r="D103" s="3">
        <v>0.71652351754779231</v>
      </c>
      <c r="E103" s="3">
        <v>0</v>
      </c>
      <c r="F103" s="3">
        <v>0</v>
      </c>
      <c r="G103" s="3">
        <v>0</v>
      </c>
      <c r="H103" s="3">
        <v>0.1973183716476683</v>
      </c>
      <c r="I103" s="3">
        <v>0</v>
      </c>
      <c r="J103" s="3">
        <v>0</v>
      </c>
    </row>
    <row r="104" spans="1:10" x14ac:dyDescent="0.25">
      <c r="A104" s="3">
        <v>9.9622495662709254E-3</v>
      </c>
      <c r="B104" s="3">
        <v>0</v>
      </c>
      <c r="C104" s="3">
        <v>4.6322357205996242E-2</v>
      </c>
      <c r="D104" s="3">
        <v>0.74532821780993264</v>
      </c>
      <c r="E104" s="3">
        <v>0</v>
      </c>
      <c r="F104" s="3">
        <v>0</v>
      </c>
      <c r="G104" s="3">
        <v>0</v>
      </c>
      <c r="H104" s="3">
        <v>0.1983871754178001</v>
      </c>
      <c r="I104" s="3">
        <v>0</v>
      </c>
      <c r="J104" s="3">
        <v>0</v>
      </c>
    </row>
    <row r="105" spans="1:10" x14ac:dyDescent="0.25">
      <c r="A105" s="3">
        <v>0</v>
      </c>
      <c r="B105" s="3">
        <v>0</v>
      </c>
      <c r="C105" s="3">
        <v>4.6853546852983603E-2</v>
      </c>
      <c r="D105" s="3">
        <v>0.77690535803528482</v>
      </c>
      <c r="E105" s="3">
        <v>0</v>
      </c>
      <c r="F105" s="3">
        <v>0</v>
      </c>
      <c r="G105" s="3">
        <v>0</v>
      </c>
      <c r="H105" s="3">
        <v>0.17624109511173167</v>
      </c>
      <c r="I105" s="3">
        <v>0</v>
      </c>
      <c r="J105" s="3">
        <v>0</v>
      </c>
    </row>
    <row r="106" spans="1:10" x14ac:dyDescent="0.25">
      <c r="A106" s="3">
        <v>-9.9999999999926537E-7</v>
      </c>
      <c r="B106" s="3">
        <v>0</v>
      </c>
      <c r="C106" s="3">
        <v>4.6550281891881228E-2</v>
      </c>
      <c r="D106" s="3">
        <v>0.80973369570892884</v>
      </c>
      <c r="E106" s="3">
        <v>0</v>
      </c>
      <c r="F106" s="3">
        <v>0</v>
      </c>
      <c r="G106" s="3">
        <v>0</v>
      </c>
      <c r="H106" s="3">
        <v>0.14371702239918996</v>
      </c>
      <c r="I106" s="3">
        <v>0</v>
      </c>
      <c r="J106" s="3">
        <v>0</v>
      </c>
    </row>
    <row r="107" spans="1:10" x14ac:dyDescent="0.25">
      <c r="A107" s="3">
        <v>0</v>
      </c>
      <c r="B107" s="3">
        <v>0</v>
      </c>
      <c r="C107" s="3">
        <v>4.6246847050997401E-2</v>
      </c>
      <c r="D107" s="3">
        <v>0.84256228517667897</v>
      </c>
      <c r="E107" s="3">
        <v>0</v>
      </c>
      <c r="F107" s="3">
        <v>0</v>
      </c>
      <c r="G107" s="3">
        <v>0</v>
      </c>
      <c r="H107" s="3">
        <v>0.11119086777232365</v>
      </c>
      <c r="I107" s="3">
        <v>0</v>
      </c>
      <c r="J107" s="3">
        <v>0</v>
      </c>
    </row>
    <row r="108" spans="1:10" x14ac:dyDescent="0.25">
      <c r="A108" s="3">
        <v>0</v>
      </c>
      <c r="B108" s="3">
        <v>0</v>
      </c>
      <c r="C108" s="3">
        <v>4.5943497144050043E-2</v>
      </c>
      <c r="D108" s="3">
        <v>0.875390749393815</v>
      </c>
      <c r="E108" s="3">
        <v>0</v>
      </c>
      <c r="F108" s="3">
        <v>0</v>
      </c>
      <c r="G108" s="3">
        <v>0</v>
      </c>
      <c r="H108" s="3">
        <v>7.8665753462135071E-2</v>
      </c>
      <c r="I108" s="3">
        <v>0</v>
      </c>
      <c r="J108" s="3">
        <v>0</v>
      </c>
    </row>
    <row r="109" spans="1:10" x14ac:dyDescent="0.25">
      <c r="A109" s="3">
        <v>0</v>
      </c>
      <c r="B109" s="3">
        <v>0</v>
      </c>
      <c r="C109" s="3">
        <v>4.564014723652237E-2</v>
      </c>
      <c r="D109" s="3">
        <v>0.90821921361108626</v>
      </c>
      <c r="E109" s="3">
        <v>0</v>
      </c>
      <c r="F109" s="3">
        <v>0</v>
      </c>
      <c r="G109" s="3">
        <v>0</v>
      </c>
      <c r="H109" s="3">
        <v>4.614063915239134E-2</v>
      </c>
      <c r="I109" s="3">
        <v>0</v>
      </c>
      <c r="J109" s="3">
        <v>0</v>
      </c>
    </row>
    <row r="110" spans="1:10" x14ac:dyDescent="0.25">
      <c r="A110" s="3">
        <v>0</v>
      </c>
      <c r="B110" s="3">
        <v>0</v>
      </c>
      <c r="C110" s="3">
        <v>4.5336797337819201E-2</v>
      </c>
      <c r="D110" s="3">
        <v>0.94104767695726688</v>
      </c>
      <c r="E110" s="3">
        <v>0</v>
      </c>
      <c r="F110" s="3">
        <v>0</v>
      </c>
      <c r="G110" s="3">
        <v>0</v>
      </c>
      <c r="H110" s="3">
        <v>1.3615525704914195E-2</v>
      </c>
      <c r="I110" s="3">
        <v>0</v>
      </c>
      <c r="J110" s="3">
        <v>0</v>
      </c>
    </row>
    <row r="111" spans="1:10" x14ac:dyDescent="0.25">
      <c r="A111" s="3">
        <v>0</v>
      </c>
      <c r="B111" s="3">
        <v>0</v>
      </c>
      <c r="C111" s="3">
        <v>1.4369240719848726E-2</v>
      </c>
      <c r="D111" s="3">
        <v>0.98563075928015131</v>
      </c>
      <c r="E111" s="3">
        <v>0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</row>
    <row r="112" spans="1:10" x14ac:dyDescent="0.25">
      <c r="A112" s="3">
        <v>0</v>
      </c>
      <c r="B112" s="3">
        <v>0</v>
      </c>
      <c r="C112" s="3">
        <v>0</v>
      </c>
      <c r="D112" s="3">
        <v>1</v>
      </c>
      <c r="E112" s="3">
        <v>0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2"/>
  <sheetViews>
    <sheetView topLeftCell="A85" workbookViewId="0">
      <selection activeCell="O19" sqref="O19"/>
    </sheetView>
  </sheetViews>
  <sheetFormatPr defaultRowHeight="15" x14ac:dyDescent="0.25"/>
  <sheetData>
    <row r="1" spans="1:10" x14ac:dyDescent="0.25">
      <c r="A1" s="3">
        <v>0</v>
      </c>
      <c r="B1" s="3">
        <v>0.15237263982051699</v>
      </c>
      <c r="C1" s="3">
        <v>0</v>
      </c>
      <c r="D1" s="3">
        <v>0</v>
      </c>
      <c r="E1" s="3">
        <v>0</v>
      </c>
      <c r="F1" s="3">
        <v>0</v>
      </c>
      <c r="G1" s="3">
        <v>0.41962155827917264</v>
      </c>
      <c r="H1" s="3">
        <v>0</v>
      </c>
      <c r="I1" s="3">
        <v>0.30463768875535274</v>
      </c>
      <c r="J1" s="3">
        <v>0.12336811314495776</v>
      </c>
    </row>
    <row r="2" spans="1:10" x14ac:dyDescent="0.25">
      <c r="A2" s="3">
        <v>0</v>
      </c>
      <c r="B2" s="3">
        <v>0.15422299070665804</v>
      </c>
      <c r="C2" s="3">
        <v>0</v>
      </c>
      <c r="D2" s="3">
        <v>0</v>
      </c>
      <c r="E2" s="3">
        <v>0</v>
      </c>
      <c r="F2" s="3">
        <v>0</v>
      </c>
      <c r="G2" s="3">
        <v>0.42354050878556371</v>
      </c>
      <c r="H2" s="3">
        <v>0</v>
      </c>
      <c r="I2" s="3">
        <v>0.2939100345897398</v>
      </c>
      <c r="J2" s="3">
        <v>0.1283264659180384</v>
      </c>
    </row>
    <row r="3" spans="1:10" x14ac:dyDescent="0.25">
      <c r="A3" s="3">
        <v>0</v>
      </c>
      <c r="B3" s="3">
        <v>0.15585552331917646</v>
      </c>
      <c r="C3" s="3">
        <v>0</v>
      </c>
      <c r="D3" s="3">
        <v>0</v>
      </c>
      <c r="E3" s="3">
        <v>0</v>
      </c>
      <c r="F3" s="3">
        <v>0</v>
      </c>
      <c r="G3" s="3">
        <v>0.42742841521580904</v>
      </c>
      <c r="H3" s="3">
        <v>0</v>
      </c>
      <c r="I3" s="3">
        <v>0.28321614088692076</v>
      </c>
      <c r="J3" s="3">
        <v>0.13349992057809371</v>
      </c>
    </row>
    <row r="4" spans="1:10" x14ac:dyDescent="0.25">
      <c r="A4" s="3">
        <v>0</v>
      </c>
      <c r="B4" s="3">
        <v>0.15295718989231413</v>
      </c>
      <c r="C4" s="3">
        <v>0</v>
      </c>
      <c r="D4" s="3">
        <v>0</v>
      </c>
      <c r="E4" s="3">
        <v>0</v>
      </c>
      <c r="F4" s="3">
        <v>0</v>
      </c>
      <c r="G4" s="3">
        <v>0.42338545898746094</v>
      </c>
      <c r="H4" s="3">
        <v>0</v>
      </c>
      <c r="I4" s="3">
        <v>0.27391873107445153</v>
      </c>
      <c r="J4" s="3">
        <v>0.14973862004577343</v>
      </c>
    </row>
    <row r="5" spans="1:10" x14ac:dyDescent="0.25">
      <c r="A5" s="3">
        <v>0</v>
      </c>
      <c r="B5" s="3">
        <v>0.15465694253233037</v>
      </c>
      <c r="C5" s="3">
        <v>0</v>
      </c>
      <c r="D5" s="3">
        <v>0</v>
      </c>
      <c r="E5" s="3">
        <v>0</v>
      </c>
      <c r="F5" s="3">
        <v>0</v>
      </c>
      <c r="G5" s="3">
        <v>0.4273654588063131</v>
      </c>
      <c r="H5" s="3">
        <v>0</v>
      </c>
      <c r="I5" s="3">
        <v>0.26320655548857669</v>
      </c>
      <c r="J5" s="3">
        <v>0.15477104317277987</v>
      </c>
    </row>
    <row r="6" spans="1:10" x14ac:dyDescent="0.25">
      <c r="A6" s="3">
        <v>0</v>
      </c>
      <c r="B6" s="3">
        <v>0.15334688162992782</v>
      </c>
      <c r="C6" s="3">
        <v>0</v>
      </c>
      <c r="D6" s="3">
        <v>0</v>
      </c>
      <c r="E6" s="3">
        <v>0</v>
      </c>
      <c r="F6" s="3">
        <v>0</v>
      </c>
      <c r="G6" s="3">
        <v>0.42589475304371466</v>
      </c>
      <c r="H6" s="3">
        <v>0</v>
      </c>
      <c r="I6" s="3">
        <v>0.25343942417900117</v>
      </c>
      <c r="J6" s="3">
        <v>0.16731894114735657</v>
      </c>
    </row>
    <row r="7" spans="1:10" x14ac:dyDescent="0.25">
      <c r="A7" s="3">
        <v>0</v>
      </c>
      <c r="B7" s="3">
        <v>0.15354174091469883</v>
      </c>
      <c r="C7" s="3">
        <v>0</v>
      </c>
      <c r="D7" s="3">
        <v>0</v>
      </c>
      <c r="E7" s="3">
        <v>0</v>
      </c>
      <c r="F7" s="3">
        <v>0</v>
      </c>
      <c r="G7" s="3">
        <v>0.42714937585383483</v>
      </c>
      <c r="H7" s="3">
        <v>0</v>
      </c>
      <c r="I7" s="3">
        <v>0.24319977117315461</v>
      </c>
      <c r="J7" s="3">
        <v>0.17610911205831178</v>
      </c>
    </row>
    <row r="8" spans="1:10" x14ac:dyDescent="0.25">
      <c r="A8" s="3">
        <v>0</v>
      </c>
      <c r="B8" s="3">
        <v>0.15373659096719233</v>
      </c>
      <c r="C8" s="3">
        <v>0</v>
      </c>
      <c r="D8" s="3">
        <v>0</v>
      </c>
      <c r="E8" s="3">
        <v>0</v>
      </c>
      <c r="F8" s="3">
        <v>0</v>
      </c>
      <c r="G8" s="3">
        <v>0.42840400757665248</v>
      </c>
      <c r="H8" s="3">
        <v>0</v>
      </c>
      <c r="I8" s="3">
        <v>0.23296011864204508</v>
      </c>
      <c r="J8" s="3">
        <v>0.18489928281411019</v>
      </c>
    </row>
    <row r="9" spans="1:10" x14ac:dyDescent="0.25">
      <c r="A9" s="3">
        <v>0</v>
      </c>
      <c r="B9" s="3">
        <v>0.15393142443250171</v>
      </c>
      <c r="C9" s="3">
        <v>0</v>
      </c>
      <c r="D9" s="3">
        <v>0</v>
      </c>
      <c r="E9" s="3">
        <v>0</v>
      </c>
      <c r="F9" s="3">
        <v>0</v>
      </c>
      <c r="G9" s="3">
        <v>0.4296586734171981</v>
      </c>
      <c r="H9" s="3">
        <v>0</v>
      </c>
      <c r="I9" s="3">
        <v>0.22272046516319108</v>
      </c>
      <c r="J9" s="3">
        <v>0.19368943698710911</v>
      </c>
    </row>
    <row r="10" spans="1:10" x14ac:dyDescent="0.25">
      <c r="A10" s="3">
        <v>0</v>
      </c>
      <c r="B10" s="3">
        <v>0.15412627756845559</v>
      </c>
      <c r="C10" s="3">
        <v>0</v>
      </c>
      <c r="D10" s="3">
        <v>0</v>
      </c>
      <c r="E10" s="3">
        <v>0</v>
      </c>
      <c r="F10" s="3">
        <v>0</v>
      </c>
      <c r="G10" s="3">
        <v>0.43091331950240375</v>
      </c>
      <c r="H10" s="3">
        <v>0</v>
      </c>
      <c r="I10" s="3">
        <v>0.21248081082717468</v>
      </c>
      <c r="J10" s="3">
        <v>0.20247959210196603</v>
      </c>
    </row>
    <row r="11" spans="1:10" x14ac:dyDescent="0.25">
      <c r="A11" s="3">
        <v>0</v>
      </c>
      <c r="B11" s="3">
        <v>0.15432113770114472</v>
      </c>
      <c r="C11" s="3">
        <v>0</v>
      </c>
      <c r="D11" s="3">
        <v>0</v>
      </c>
      <c r="E11" s="3">
        <v>0</v>
      </c>
      <c r="F11" s="3">
        <v>0</v>
      </c>
      <c r="G11" s="3">
        <v>0.43216794139639381</v>
      </c>
      <c r="H11" s="3">
        <v>0</v>
      </c>
      <c r="I11" s="3">
        <v>0.20224115780698459</v>
      </c>
      <c r="J11" s="3">
        <v>0.2112697630954769</v>
      </c>
    </row>
    <row r="12" spans="1:10" x14ac:dyDescent="0.25">
      <c r="A12" s="3">
        <v>0</v>
      </c>
      <c r="B12" s="3">
        <v>0.15451597706528503</v>
      </c>
      <c r="C12" s="3">
        <v>0</v>
      </c>
      <c r="D12" s="3">
        <v>0</v>
      </c>
      <c r="E12" s="3">
        <v>0</v>
      </c>
      <c r="F12" s="3">
        <v>0</v>
      </c>
      <c r="G12" s="3">
        <v>0.43342260551680983</v>
      </c>
      <c r="H12" s="3">
        <v>0</v>
      </c>
      <c r="I12" s="3">
        <v>0.19200150369985508</v>
      </c>
      <c r="J12" s="3">
        <v>0.22005991371805012</v>
      </c>
    </row>
    <row r="13" spans="1:10" x14ac:dyDescent="0.25">
      <c r="A13" s="3">
        <v>0</v>
      </c>
      <c r="B13" s="3">
        <v>0.15471083036367153</v>
      </c>
      <c r="C13" s="3">
        <v>0</v>
      </c>
      <c r="D13" s="3">
        <v>0</v>
      </c>
      <c r="E13" s="3">
        <v>0</v>
      </c>
      <c r="F13" s="3">
        <v>0</v>
      </c>
      <c r="G13" s="3">
        <v>0.43467723226398408</v>
      </c>
      <c r="H13" s="3">
        <v>0</v>
      </c>
      <c r="I13" s="3">
        <v>0.18176185118365273</v>
      </c>
      <c r="J13" s="3">
        <v>0.22885008618869174</v>
      </c>
    </row>
    <row r="14" spans="1:10" x14ac:dyDescent="0.25">
      <c r="A14" s="3">
        <v>0</v>
      </c>
      <c r="B14" s="3">
        <v>0.15490567447473882</v>
      </c>
      <c r="C14" s="3">
        <v>0</v>
      </c>
      <c r="D14" s="3">
        <v>0</v>
      </c>
      <c r="E14" s="3">
        <v>0</v>
      </c>
      <c r="F14" s="3">
        <v>0</v>
      </c>
      <c r="G14" s="3">
        <v>0.43593189433298901</v>
      </c>
      <c r="H14" s="3">
        <v>0</v>
      </c>
      <c r="I14" s="3">
        <v>0.17152219660072893</v>
      </c>
      <c r="J14" s="3">
        <v>0.23764023459154326</v>
      </c>
    </row>
    <row r="15" spans="1:10" x14ac:dyDescent="0.25">
      <c r="A15" s="3">
        <v>0</v>
      </c>
      <c r="B15" s="3">
        <v>0.15510054924979211</v>
      </c>
      <c r="C15" s="3">
        <v>0</v>
      </c>
      <c r="D15" s="3">
        <v>0</v>
      </c>
      <c r="E15" s="3">
        <v>0</v>
      </c>
      <c r="F15" s="3">
        <v>0</v>
      </c>
      <c r="G15" s="3">
        <v>0.43718648702467278</v>
      </c>
      <c r="H15" s="3">
        <v>0</v>
      </c>
      <c r="I15" s="3">
        <v>0.16128254433693417</v>
      </c>
      <c r="J15" s="3">
        <v>0.24643041938860105</v>
      </c>
    </row>
    <row r="16" spans="1:10" x14ac:dyDescent="0.25">
      <c r="A16" s="3">
        <v>0</v>
      </c>
      <c r="B16" s="3">
        <v>0.15529537092502355</v>
      </c>
      <c r="C16" s="3">
        <v>0</v>
      </c>
      <c r="D16" s="3">
        <v>0</v>
      </c>
      <c r="E16" s="3">
        <v>0</v>
      </c>
      <c r="F16" s="3">
        <v>0</v>
      </c>
      <c r="G16" s="3">
        <v>0.438441168346558</v>
      </c>
      <c r="H16" s="3">
        <v>0</v>
      </c>
      <c r="I16" s="3">
        <v>0.1510428910925419</v>
      </c>
      <c r="J16" s="3">
        <v>0.25522056963587664</v>
      </c>
    </row>
    <row r="17" spans="1:10" x14ac:dyDescent="0.25">
      <c r="A17" s="3">
        <v>0</v>
      </c>
      <c r="B17" s="3">
        <v>0.15549023643691245</v>
      </c>
      <c r="C17" s="3">
        <v>0</v>
      </c>
      <c r="D17" s="3">
        <v>0</v>
      </c>
      <c r="E17" s="3">
        <v>0</v>
      </c>
      <c r="F17" s="3">
        <v>0</v>
      </c>
      <c r="G17" s="3">
        <v>0.43969577962793405</v>
      </c>
      <c r="H17" s="3">
        <v>0</v>
      </c>
      <c r="I17" s="3">
        <v>0.14080323827826002</v>
      </c>
      <c r="J17" s="3">
        <v>0.26401074565689342</v>
      </c>
    </row>
    <row r="18" spans="1:10" x14ac:dyDescent="0.25">
      <c r="A18" s="3">
        <v>0</v>
      </c>
      <c r="B18" s="3">
        <v>0.15568508717512369</v>
      </c>
      <c r="C18" s="3">
        <v>0</v>
      </c>
      <c r="D18" s="3">
        <v>0</v>
      </c>
      <c r="E18" s="3">
        <v>0</v>
      </c>
      <c r="F18" s="3">
        <v>0</v>
      </c>
      <c r="G18" s="3">
        <v>0.44095042249848626</v>
      </c>
      <c r="H18" s="3">
        <v>0</v>
      </c>
      <c r="I18" s="3">
        <v>0.13056358458765102</v>
      </c>
      <c r="J18" s="3">
        <v>0.27280090573873894</v>
      </c>
    </row>
    <row r="19" spans="1:10" x14ac:dyDescent="0.25">
      <c r="A19" s="3">
        <v>0</v>
      </c>
      <c r="B19" s="3">
        <v>0.15603931276958888</v>
      </c>
      <c r="C19" s="3">
        <v>0</v>
      </c>
      <c r="D19" s="3">
        <v>0</v>
      </c>
      <c r="E19" s="3">
        <v>9.8979678245648224E-4</v>
      </c>
      <c r="F19" s="3">
        <v>0</v>
      </c>
      <c r="G19" s="3">
        <v>0.4421084911584422</v>
      </c>
      <c r="H19" s="3">
        <v>0</v>
      </c>
      <c r="I19" s="3">
        <v>0.12026535121886797</v>
      </c>
      <c r="J19" s="3">
        <v>0.28059704807064456</v>
      </c>
    </row>
    <row r="20" spans="1:10" x14ac:dyDescent="0.25">
      <c r="A20" s="3">
        <v>0</v>
      </c>
      <c r="B20" s="3">
        <v>0.15511936779798291</v>
      </c>
      <c r="C20" s="3">
        <v>0</v>
      </c>
      <c r="D20" s="3">
        <v>0</v>
      </c>
      <c r="E20" s="3">
        <v>3.2585372761223738E-3</v>
      </c>
      <c r="F20" s="3">
        <v>0</v>
      </c>
      <c r="G20" s="3">
        <v>0.44231746188582099</v>
      </c>
      <c r="H20" s="3">
        <v>0</v>
      </c>
      <c r="I20" s="3">
        <v>0.11017928350541906</v>
      </c>
      <c r="J20" s="3">
        <v>0.28912534953465469</v>
      </c>
    </row>
    <row r="21" spans="1:10" x14ac:dyDescent="0.25">
      <c r="A21" s="3">
        <v>6.2025715619156785E-3</v>
      </c>
      <c r="B21" s="3">
        <v>0.15347766502542387</v>
      </c>
      <c r="C21" s="3">
        <v>0</v>
      </c>
      <c r="D21" s="3">
        <v>0</v>
      </c>
      <c r="E21" s="3">
        <v>4.0102175341014531E-3</v>
      </c>
      <c r="F21" s="3">
        <v>0</v>
      </c>
      <c r="G21" s="3">
        <v>0.44079018984691221</v>
      </c>
      <c r="H21" s="3">
        <v>0</v>
      </c>
      <c r="I21" s="3">
        <v>0.10297174055454432</v>
      </c>
      <c r="J21" s="3">
        <v>0.29254761547710234</v>
      </c>
    </row>
    <row r="22" spans="1:10" x14ac:dyDescent="0.25">
      <c r="A22" s="3">
        <v>1.4214617750961119E-2</v>
      </c>
      <c r="B22" s="3">
        <v>0.15131192160625859</v>
      </c>
      <c r="C22" s="3">
        <v>0</v>
      </c>
      <c r="D22" s="3">
        <v>0</v>
      </c>
      <c r="E22" s="3">
        <v>4.4070436662424469E-3</v>
      </c>
      <c r="F22" s="3">
        <v>0</v>
      </c>
      <c r="G22" s="3">
        <v>0.43881680450433852</v>
      </c>
      <c r="H22" s="3">
        <v>0</v>
      </c>
      <c r="I22" s="3">
        <v>9.6638514716493151E-2</v>
      </c>
      <c r="J22" s="3">
        <v>0.29461109775570632</v>
      </c>
    </row>
    <row r="23" spans="1:10" x14ac:dyDescent="0.25">
      <c r="A23" s="3">
        <v>2.2215782223919244E-2</v>
      </c>
      <c r="B23" s="3">
        <v>0.1490899034799551</v>
      </c>
      <c r="C23" s="3">
        <v>0</v>
      </c>
      <c r="D23" s="3">
        <v>0</v>
      </c>
      <c r="E23" s="3">
        <v>4.7946916135032762E-3</v>
      </c>
      <c r="F23" s="3">
        <v>0</v>
      </c>
      <c r="G23" s="3">
        <v>0.43692136104266432</v>
      </c>
      <c r="H23" s="3">
        <v>0</v>
      </c>
      <c r="I23" s="3">
        <v>9.030178050770489E-2</v>
      </c>
      <c r="J23" s="3">
        <v>0.2966764811322532</v>
      </c>
    </row>
    <row r="24" spans="1:10" x14ac:dyDescent="0.25">
      <c r="A24" s="3">
        <v>3.0231809336797515E-2</v>
      </c>
      <c r="B24" s="3">
        <v>0.14705268717989325</v>
      </c>
      <c r="C24" s="3">
        <v>0</v>
      </c>
      <c r="D24" s="3">
        <v>0</v>
      </c>
      <c r="E24" s="3">
        <v>5.2110437163572438E-3</v>
      </c>
      <c r="F24" s="3">
        <v>0</v>
      </c>
      <c r="G24" s="3">
        <v>0.43478985104047535</v>
      </c>
      <c r="H24" s="3">
        <v>0</v>
      </c>
      <c r="I24" s="3">
        <v>8.3966185950537564E-2</v>
      </c>
      <c r="J24" s="3">
        <v>0.2987484227759391</v>
      </c>
    </row>
    <row r="25" spans="1:10" x14ac:dyDescent="0.25">
      <c r="A25" s="3">
        <v>3.8244921071626359E-2</v>
      </c>
      <c r="B25" s="3">
        <v>0.1449531299248813</v>
      </c>
      <c r="C25" s="3">
        <v>0</v>
      </c>
      <c r="D25" s="3">
        <v>0</v>
      </c>
      <c r="E25" s="3">
        <v>5.6165969500431984E-3</v>
      </c>
      <c r="F25" s="3">
        <v>0</v>
      </c>
      <c r="G25" s="3">
        <v>0.43274382663067956</v>
      </c>
      <c r="H25" s="3">
        <v>0</v>
      </c>
      <c r="I25" s="3">
        <v>7.7630560187010755E-2</v>
      </c>
      <c r="J25" s="3">
        <v>0.3008109652357589</v>
      </c>
    </row>
    <row r="26" spans="1:10" x14ac:dyDescent="0.25">
      <c r="A26" s="3">
        <v>4.5414222769018749E-2</v>
      </c>
      <c r="B26" s="3">
        <v>0.14374699231926372</v>
      </c>
      <c r="C26" s="3">
        <v>0</v>
      </c>
      <c r="D26" s="3">
        <v>9.7095124194709534E-4</v>
      </c>
      <c r="E26" s="3">
        <v>5.7277713522524568E-3</v>
      </c>
      <c r="F26" s="3">
        <v>0</v>
      </c>
      <c r="G26" s="3">
        <v>0.4317178588419231</v>
      </c>
      <c r="H26" s="3">
        <v>0</v>
      </c>
      <c r="I26" s="3">
        <v>7.1464121253006677E-2</v>
      </c>
      <c r="J26" s="3">
        <v>0.30095808222258824</v>
      </c>
    </row>
    <row r="27" spans="1:10" x14ac:dyDescent="0.25">
      <c r="A27" s="3">
        <v>5.1257038525757213E-2</v>
      </c>
      <c r="B27" s="3">
        <v>0.14180094234248183</v>
      </c>
      <c r="C27" s="3">
        <v>0</v>
      </c>
      <c r="D27" s="3">
        <v>3.1715955951750123E-3</v>
      </c>
      <c r="E27" s="3">
        <v>6.3479585841876504E-3</v>
      </c>
      <c r="F27" s="3">
        <v>0</v>
      </c>
      <c r="G27" s="3">
        <v>0.42986252907775929</v>
      </c>
      <c r="H27" s="3">
        <v>0</v>
      </c>
      <c r="I27" s="3">
        <v>6.5832782110857885E-2</v>
      </c>
      <c r="J27" s="3">
        <v>0.30172715376378106</v>
      </c>
    </row>
    <row r="28" spans="1:10" x14ac:dyDescent="0.25">
      <c r="A28" s="3">
        <v>5.7667202358274175E-2</v>
      </c>
      <c r="B28" s="3">
        <v>0.13829941221107267</v>
      </c>
      <c r="C28" s="3">
        <v>0</v>
      </c>
      <c r="D28" s="3">
        <v>5.7695479489271997E-3</v>
      </c>
      <c r="E28" s="3">
        <v>6.7463503158629555E-3</v>
      </c>
      <c r="F28" s="3">
        <v>0</v>
      </c>
      <c r="G28" s="3">
        <v>0.42616003612488013</v>
      </c>
      <c r="H28" s="3">
        <v>0</v>
      </c>
      <c r="I28" s="3">
        <v>6.1136741018538193E-2</v>
      </c>
      <c r="J28" s="3">
        <v>0.30422071002244466</v>
      </c>
    </row>
    <row r="29" spans="1:10" x14ac:dyDescent="0.25">
      <c r="A29" s="3">
        <v>6.3574672138131672E-2</v>
      </c>
      <c r="B29" s="3">
        <v>0.13707484770430337</v>
      </c>
      <c r="C29" s="3">
        <v>0</v>
      </c>
      <c r="D29" s="3">
        <v>8.0350534730890631E-3</v>
      </c>
      <c r="E29" s="3">
        <v>6.5777778634086769E-3</v>
      </c>
      <c r="F29" s="3">
        <v>0</v>
      </c>
      <c r="G29" s="3">
        <v>0.42496601671955248</v>
      </c>
      <c r="H29" s="3">
        <v>0</v>
      </c>
      <c r="I29" s="3">
        <v>5.5451338828531135E-2</v>
      </c>
      <c r="J29" s="3">
        <v>0.3043202932729836</v>
      </c>
    </row>
    <row r="30" spans="1:10" x14ac:dyDescent="0.25">
      <c r="A30" s="3">
        <v>6.9412106947044222E-2</v>
      </c>
      <c r="B30" s="3">
        <v>0.13524689228208364</v>
      </c>
      <c r="C30" s="3">
        <v>0</v>
      </c>
      <c r="D30" s="3">
        <v>1.0248803517848933E-2</v>
      </c>
      <c r="E30" s="3">
        <v>6.9880243755378628E-3</v>
      </c>
      <c r="F30" s="3">
        <v>0</v>
      </c>
      <c r="G30" s="3">
        <v>0.42312242786447168</v>
      </c>
      <c r="H30" s="3">
        <v>0</v>
      </c>
      <c r="I30" s="3">
        <v>4.9819358905622696E-2</v>
      </c>
      <c r="J30" s="3">
        <v>0.30516238610739099</v>
      </c>
    </row>
    <row r="31" spans="1:10" x14ac:dyDescent="0.25">
      <c r="A31" s="3">
        <v>7.5808134722767595E-2</v>
      </c>
      <c r="B31" s="3">
        <v>0.13183437100626241</v>
      </c>
      <c r="C31" s="3">
        <v>0</v>
      </c>
      <c r="D31" s="3">
        <v>1.283954360927839E-2</v>
      </c>
      <c r="E31" s="3">
        <v>7.3362224826233561E-3</v>
      </c>
      <c r="F31" s="3">
        <v>0</v>
      </c>
      <c r="G31" s="3">
        <v>0.4193880526407987</v>
      </c>
      <c r="H31" s="3">
        <v>0</v>
      </c>
      <c r="I31" s="3">
        <v>4.5100848013511198E-2</v>
      </c>
      <c r="J31" s="3">
        <v>0.30769282752475841</v>
      </c>
    </row>
    <row r="32" spans="1:10" x14ac:dyDescent="0.25">
      <c r="A32" s="3">
        <v>8.1723716761656226E-2</v>
      </c>
      <c r="B32" s="3">
        <v>0.1306072468583005</v>
      </c>
      <c r="C32" s="3">
        <v>0</v>
      </c>
      <c r="D32" s="3">
        <v>1.5109153141923251E-2</v>
      </c>
      <c r="E32" s="3">
        <v>7.1697986592962112E-3</v>
      </c>
      <c r="F32" s="3">
        <v>0</v>
      </c>
      <c r="G32" s="3">
        <v>0.41819172343907812</v>
      </c>
      <c r="H32" s="3">
        <v>0</v>
      </c>
      <c r="I32" s="3">
        <v>3.9422318514787606E-2</v>
      </c>
      <c r="J32" s="3">
        <v>0.30777604262495811</v>
      </c>
    </row>
    <row r="33" spans="1:10" x14ac:dyDescent="0.25">
      <c r="A33" s="3">
        <v>8.7564504185646305E-2</v>
      </c>
      <c r="B33" s="3">
        <v>0.12878547519993189</v>
      </c>
      <c r="C33" s="3">
        <v>0</v>
      </c>
      <c r="D33" s="3">
        <v>1.7323706637022936E-2</v>
      </c>
      <c r="E33" s="3">
        <v>7.5809048650396938E-3</v>
      </c>
      <c r="F33" s="3">
        <v>0</v>
      </c>
      <c r="G33" s="3">
        <v>0.41635529792211473</v>
      </c>
      <c r="H33" s="3">
        <v>0</v>
      </c>
      <c r="I33" s="3">
        <v>3.3790715996200496E-2</v>
      </c>
      <c r="J33" s="3">
        <v>0.30859939519404395</v>
      </c>
    </row>
    <row r="34" spans="1:10" x14ac:dyDescent="0.25">
      <c r="A34" s="3">
        <v>9.3954224277854062E-2</v>
      </c>
      <c r="B34" s="3">
        <v>0.12537585379864682</v>
      </c>
      <c r="C34" s="3">
        <v>0</v>
      </c>
      <c r="D34" s="3">
        <v>1.9910988539326682E-2</v>
      </c>
      <c r="E34" s="3">
        <v>7.9376783374334684E-3</v>
      </c>
      <c r="F34" s="3">
        <v>0</v>
      </c>
      <c r="G34" s="3">
        <v>0.41262494074956518</v>
      </c>
      <c r="H34" s="3">
        <v>0</v>
      </c>
      <c r="I34" s="3">
        <v>2.9073927068110232E-2</v>
      </c>
      <c r="J34" s="3">
        <v>0.31112238722906355</v>
      </c>
    </row>
    <row r="35" spans="1:10" x14ac:dyDescent="0.25">
      <c r="A35" s="3">
        <v>9.9869153089982968E-2</v>
      </c>
      <c r="B35" s="3">
        <v>0.12414877791115095</v>
      </c>
      <c r="C35" s="3">
        <v>0</v>
      </c>
      <c r="D35" s="3">
        <v>2.2180420971963578E-2</v>
      </c>
      <c r="E35" s="3">
        <v>7.7708681203167481E-3</v>
      </c>
      <c r="F35" s="3">
        <v>0</v>
      </c>
      <c r="G35" s="3">
        <v>0.4114286395473275</v>
      </c>
      <c r="H35" s="3">
        <v>0</v>
      </c>
      <c r="I35" s="3">
        <v>2.3395005815356289E-2</v>
      </c>
      <c r="J35" s="3">
        <v>0.31120713454390198</v>
      </c>
    </row>
    <row r="36" spans="1:10" x14ac:dyDescent="0.25">
      <c r="A36" s="3">
        <v>0.1059100163390183</v>
      </c>
      <c r="B36" s="3">
        <v>0.12128314962153072</v>
      </c>
      <c r="C36" s="3">
        <v>0</v>
      </c>
      <c r="D36" s="3">
        <v>2.4585123230364027E-2</v>
      </c>
      <c r="E36" s="3">
        <v>7.9349742435023251E-3</v>
      </c>
      <c r="F36" s="3">
        <v>0</v>
      </c>
      <c r="G36" s="3">
        <v>0.40806349305154449</v>
      </c>
      <c r="H36" s="3">
        <v>0</v>
      </c>
      <c r="I36" s="3">
        <v>1.8287927230755993E-2</v>
      </c>
      <c r="J36" s="3">
        <v>0.31393531628328419</v>
      </c>
    </row>
    <row r="37" spans="1:10" x14ac:dyDescent="0.25">
      <c r="A37" s="3">
        <v>0.11190846823291202</v>
      </c>
      <c r="B37" s="3">
        <v>0.11991871167561494</v>
      </c>
      <c r="C37" s="3">
        <v>0</v>
      </c>
      <c r="D37" s="3">
        <v>2.688335981189089E-2</v>
      </c>
      <c r="E37" s="3">
        <v>7.9856248200620063E-3</v>
      </c>
      <c r="F37" s="3">
        <v>0</v>
      </c>
      <c r="G37" s="3">
        <v>0.4068037522448939</v>
      </c>
      <c r="H37" s="3">
        <v>0</v>
      </c>
      <c r="I37" s="3">
        <v>1.268430773942724E-2</v>
      </c>
      <c r="J37" s="3">
        <v>0.31381577547519912</v>
      </c>
    </row>
    <row r="38" spans="1:10" x14ac:dyDescent="0.25">
      <c r="A38" s="3">
        <v>0.11816094958300496</v>
      </c>
      <c r="B38" s="3">
        <v>0.11685759937212972</v>
      </c>
      <c r="C38" s="3">
        <v>0</v>
      </c>
      <c r="D38" s="3">
        <v>2.9342736812131183E-2</v>
      </c>
      <c r="E38" s="3">
        <v>8.7536448138062547E-3</v>
      </c>
      <c r="F38" s="3">
        <v>0</v>
      </c>
      <c r="G38" s="3">
        <v>0.40365540313212489</v>
      </c>
      <c r="H38" s="3">
        <v>0</v>
      </c>
      <c r="I38" s="3">
        <v>7.6841520144704089E-3</v>
      </c>
      <c r="J38" s="3">
        <v>0.31554551427233268</v>
      </c>
    </row>
    <row r="39" spans="1:10" x14ac:dyDescent="0.25">
      <c r="A39" s="3">
        <v>0.12405781264588796</v>
      </c>
      <c r="B39" s="3">
        <v>0.11485334296699751</v>
      </c>
      <c r="C39" s="3">
        <v>0</v>
      </c>
      <c r="D39" s="3">
        <v>3.1657945918546711E-2</v>
      </c>
      <c r="E39" s="3">
        <v>8.5343277644549711E-3</v>
      </c>
      <c r="F39" s="3">
        <v>0</v>
      </c>
      <c r="G39" s="3">
        <v>0.40127121710529645</v>
      </c>
      <c r="H39" s="3">
        <v>0</v>
      </c>
      <c r="I39" s="3">
        <v>2.2575126477385964E-3</v>
      </c>
      <c r="J39" s="3">
        <v>0.31736784095107795</v>
      </c>
    </row>
    <row r="40" spans="1:10" x14ac:dyDescent="0.25">
      <c r="A40" s="3">
        <v>0.13335771236470023</v>
      </c>
      <c r="B40" s="3">
        <v>0.1094898663125904</v>
      </c>
      <c r="C40" s="3">
        <v>0</v>
      </c>
      <c r="D40" s="3">
        <v>3.5378778865184007E-2</v>
      </c>
      <c r="E40" s="3">
        <v>8.1454262814480843E-3</v>
      </c>
      <c r="F40" s="3">
        <v>0</v>
      </c>
      <c r="G40" s="3">
        <v>0.39638757160959753</v>
      </c>
      <c r="H40" s="3">
        <v>0</v>
      </c>
      <c r="I40" s="3">
        <v>0</v>
      </c>
      <c r="J40" s="3">
        <v>0.31724064456647982</v>
      </c>
    </row>
    <row r="41" spans="1:10" x14ac:dyDescent="0.25">
      <c r="A41" s="3">
        <v>0.14504138242319201</v>
      </c>
      <c r="B41" s="3">
        <v>0.10168812403694576</v>
      </c>
      <c r="C41" s="3">
        <v>0</v>
      </c>
      <c r="D41" s="3">
        <v>4.0101201197160291E-2</v>
      </c>
      <c r="E41" s="3">
        <v>7.3067882177547411E-3</v>
      </c>
      <c r="F41" s="3">
        <v>0</v>
      </c>
      <c r="G41" s="3">
        <v>0.38966237864690995</v>
      </c>
      <c r="H41" s="3">
        <v>0</v>
      </c>
      <c r="I41" s="3">
        <v>0</v>
      </c>
      <c r="J41" s="3">
        <v>0.31620012547803727</v>
      </c>
    </row>
    <row r="42" spans="1:10" x14ac:dyDescent="0.25">
      <c r="A42" s="3">
        <v>0.15671653961886969</v>
      </c>
      <c r="B42" s="3">
        <v>9.3894680203572015E-2</v>
      </c>
      <c r="C42" s="3">
        <v>0</v>
      </c>
      <c r="D42" s="3">
        <v>4.4819635033683511E-2</v>
      </c>
      <c r="E42" s="3">
        <v>6.4672231065821574E-3</v>
      </c>
      <c r="F42" s="3">
        <v>0</v>
      </c>
      <c r="G42" s="3">
        <v>0.38294218242445677</v>
      </c>
      <c r="H42" s="3">
        <v>0</v>
      </c>
      <c r="I42" s="3">
        <v>0</v>
      </c>
      <c r="J42" s="3">
        <v>0.31515973961283578</v>
      </c>
    </row>
    <row r="43" spans="1:10" x14ac:dyDescent="0.25">
      <c r="A43" s="3">
        <v>0.16839465239886445</v>
      </c>
      <c r="B43" s="3">
        <v>8.6096022765085961E-2</v>
      </c>
      <c r="C43" s="3">
        <v>0</v>
      </c>
      <c r="D43" s="3">
        <v>4.9540656231165187E-2</v>
      </c>
      <c r="E43" s="3">
        <v>5.629232668999555E-3</v>
      </c>
      <c r="F43" s="3">
        <v>0</v>
      </c>
      <c r="G43" s="3">
        <v>0.37621958825622437</v>
      </c>
      <c r="H43" s="3">
        <v>0</v>
      </c>
      <c r="I43" s="3">
        <v>0</v>
      </c>
      <c r="J43" s="3">
        <v>0.3141198476796605</v>
      </c>
    </row>
    <row r="44" spans="1:10" x14ac:dyDescent="0.25">
      <c r="A44" s="3">
        <v>0.18007356075086448</v>
      </c>
      <c r="B44" s="3">
        <v>7.8296864617916656E-2</v>
      </c>
      <c r="C44" s="3">
        <v>0</v>
      </c>
      <c r="D44" s="3">
        <v>5.4261155283190955E-2</v>
      </c>
      <c r="E44" s="3">
        <v>4.791406662211172E-3</v>
      </c>
      <c r="F44" s="3">
        <v>0</v>
      </c>
      <c r="G44" s="3">
        <v>0.36949698767431061</v>
      </c>
      <c r="H44" s="3">
        <v>0</v>
      </c>
      <c r="I44" s="3">
        <v>0</v>
      </c>
      <c r="J44" s="3">
        <v>0.31308002501150611</v>
      </c>
    </row>
    <row r="45" spans="1:10" x14ac:dyDescent="0.25">
      <c r="A45" s="3">
        <v>0.1917530109827055</v>
      </c>
      <c r="B45" s="3">
        <v>7.0498391763928886E-2</v>
      </c>
      <c r="C45" s="3">
        <v>0</v>
      </c>
      <c r="D45" s="3">
        <v>5.8981438807216867E-2</v>
      </c>
      <c r="E45" s="3">
        <v>3.9529444759131742E-3</v>
      </c>
      <c r="F45" s="3">
        <v>0</v>
      </c>
      <c r="G45" s="3">
        <v>0.36277431653237124</v>
      </c>
      <c r="H45" s="3">
        <v>0</v>
      </c>
      <c r="I45" s="3">
        <v>0</v>
      </c>
      <c r="J45" s="3">
        <v>0.31203989743786431</v>
      </c>
    </row>
    <row r="46" spans="1:10" x14ac:dyDescent="0.25">
      <c r="A46" s="3">
        <v>0.20343178543435039</v>
      </c>
      <c r="B46" s="3">
        <v>6.2700248341078652E-2</v>
      </c>
      <c r="C46" s="3">
        <v>0</v>
      </c>
      <c r="D46" s="3">
        <v>6.3702141088623709E-2</v>
      </c>
      <c r="E46" s="3">
        <v>3.1143912374431443E-3</v>
      </c>
      <c r="F46" s="3">
        <v>0</v>
      </c>
      <c r="G46" s="3">
        <v>0.35605157567514939</v>
      </c>
      <c r="H46" s="3">
        <v>0</v>
      </c>
      <c r="I46" s="3">
        <v>0</v>
      </c>
      <c r="J46" s="3">
        <v>0.3109998582233548</v>
      </c>
    </row>
    <row r="47" spans="1:10" x14ac:dyDescent="0.25">
      <c r="A47" s="3">
        <v>0.21313232022106887</v>
      </c>
      <c r="B47" s="3">
        <v>5.441597663145837E-2</v>
      </c>
      <c r="C47" s="3">
        <v>0</v>
      </c>
      <c r="D47" s="3">
        <v>6.7857633154213906E-2</v>
      </c>
      <c r="E47" s="3">
        <v>2.1442834205804805E-3</v>
      </c>
      <c r="F47" s="3">
        <v>0</v>
      </c>
      <c r="G47" s="3">
        <v>0.35097790390364625</v>
      </c>
      <c r="H47" s="3">
        <v>3.001002292710882E-3</v>
      </c>
      <c r="I47" s="3">
        <v>0</v>
      </c>
      <c r="J47" s="3">
        <v>0.30847088037632137</v>
      </c>
    </row>
    <row r="48" spans="1:10" x14ac:dyDescent="0.25">
      <c r="A48" s="3">
        <v>0.22289447765714243</v>
      </c>
      <c r="B48" s="3">
        <v>4.6290055550400992E-2</v>
      </c>
      <c r="C48" s="3">
        <v>0</v>
      </c>
      <c r="D48" s="3">
        <v>7.1651027237193368E-2</v>
      </c>
      <c r="E48" s="3">
        <v>1.3103940594354599E-3</v>
      </c>
      <c r="F48" s="3">
        <v>0</v>
      </c>
      <c r="G48" s="3">
        <v>0.344510918167584</v>
      </c>
      <c r="H48" s="3">
        <v>6.3237371748374608E-3</v>
      </c>
      <c r="I48" s="3">
        <v>0</v>
      </c>
      <c r="J48" s="3">
        <v>0.3070193901534064</v>
      </c>
    </row>
    <row r="49" spans="1:10" x14ac:dyDescent="0.25">
      <c r="A49" s="3">
        <v>0.23227733926017186</v>
      </c>
      <c r="B49" s="3">
        <v>3.8980081366805155E-2</v>
      </c>
      <c r="C49" s="3">
        <v>0</v>
      </c>
      <c r="D49" s="3">
        <v>7.5643069538734536E-2</v>
      </c>
      <c r="E49" s="3">
        <v>0</v>
      </c>
      <c r="F49" s="3">
        <v>0</v>
      </c>
      <c r="G49" s="3">
        <v>0.33765411750504043</v>
      </c>
      <c r="H49" s="3">
        <v>9.7914804248988244E-3</v>
      </c>
      <c r="I49" s="3">
        <v>0</v>
      </c>
      <c r="J49" s="3">
        <v>0.30565391190434937</v>
      </c>
    </row>
    <row r="50" spans="1:10" x14ac:dyDescent="0.25">
      <c r="A50" s="3">
        <v>0.24172125764749702</v>
      </c>
      <c r="B50" s="3">
        <v>3.0385717570492587E-2</v>
      </c>
      <c r="C50" s="3">
        <v>0</v>
      </c>
      <c r="D50" s="3">
        <v>7.9621246688886149E-2</v>
      </c>
      <c r="E50" s="3">
        <v>0</v>
      </c>
      <c r="F50" s="3">
        <v>0</v>
      </c>
      <c r="G50" s="3">
        <v>0.33202017410107232</v>
      </c>
      <c r="H50" s="3">
        <v>1.3213889202445416E-2</v>
      </c>
      <c r="I50" s="3">
        <v>0</v>
      </c>
      <c r="J50" s="3">
        <v>0.30303771478960645</v>
      </c>
    </row>
    <row r="51" spans="1:10" x14ac:dyDescent="0.25">
      <c r="A51" s="3">
        <v>0.25118777570037115</v>
      </c>
      <c r="B51" s="3">
        <v>2.2509250078297922E-2</v>
      </c>
      <c r="C51" s="3">
        <v>0</v>
      </c>
      <c r="D51" s="3">
        <v>8.3537314284366046E-2</v>
      </c>
      <c r="E51" s="3">
        <v>0</v>
      </c>
      <c r="F51" s="3">
        <v>0</v>
      </c>
      <c r="G51" s="3">
        <v>0.32473380092092125</v>
      </c>
      <c r="H51" s="3">
        <v>1.6593336865472336E-2</v>
      </c>
      <c r="I51" s="3">
        <v>0</v>
      </c>
      <c r="J51" s="3">
        <v>0.30143852215057121</v>
      </c>
    </row>
    <row r="52" spans="1:10" x14ac:dyDescent="0.25">
      <c r="A52" s="3">
        <v>0.26062989718146734</v>
      </c>
      <c r="B52" s="3">
        <v>1.3915242989975986E-2</v>
      </c>
      <c r="C52" s="3">
        <v>0</v>
      </c>
      <c r="D52" s="3">
        <v>8.7515987063356393E-2</v>
      </c>
      <c r="E52" s="3">
        <v>0</v>
      </c>
      <c r="F52" s="3">
        <v>0</v>
      </c>
      <c r="G52" s="3">
        <v>0.31909985465138996</v>
      </c>
      <c r="H52" s="3">
        <v>2.001669578742294E-2</v>
      </c>
      <c r="I52" s="3">
        <v>0</v>
      </c>
      <c r="J52" s="3">
        <v>0.2988223223263875</v>
      </c>
    </row>
    <row r="53" spans="1:10" x14ac:dyDescent="0.25">
      <c r="A53" s="3">
        <v>0.27010066866235649</v>
      </c>
      <c r="B53" s="3">
        <v>6.0355875652708399E-3</v>
      </c>
      <c r="C53" s="3">
        <v>0</v>
      </c>
      <c r="D53" s="3">
        <v>9.1433705584706801E-2</v>
      </c>
      <c r="E53" s="3">
        <v>0</v>
      </c>
      <c r="F53" s="3">
        <v>0</v>
      </c>
      <c r="G53" s="3">
        <v>0.31181091943227651</v>
      </c>
      <c r="H53" s="3">
        <v>2.3396979320061104E-2</v>
      </c>
      <c r="I53" s="3">
        <v>0</v>
      </c>
      <c r="J53" s="3">
        <v>0.29722213943532833</v>
      </c>
    </row>
    <row r="54" spans="1:10" x14ac:dyDescent="0.25">
      <c r="A54" s="3">
        <v>0.27971201831228765</v>
      </c>
      <c r="B54" s="3">
        <v>0</v>
      </c>
      <c r="C54" s="3">
        <v>0</v>
      </c>
      <c r="D54" s="3">
        <v>9.5541406403546539E-2</v>
      </c>
      <c r="E54" s="3">
        <v>0</v>
      </c>
      <c r="F54" s="3">
        <v>0</v>
      </c>
      <c r="G54" s="3">
        <v>0.30392773455832756</v>
      </c>
      <c r="H54" s="3">
        <v>2.6769507002074391E-2</v>
      </c>
      <c r="I54" s="3">
        <v>0</v>
      </c>
      <c r="J54" s="3">
        <v>0.29404933372376407</v>
      </c>
    </row>
    <row r="55" spans="1:10" x14ac:dyDescent="0.25">
      <c r="A55" s="3">
        <v>0.28985393032907936</v>
      </c>
      <c r="B55" s="3">
        <v>0</v>
      </c>
      <c r="C55" s="3">
        <v>0</v>
      </c>
      <c r="D55" s="3">
        <v>0.10008548362110561</v>
      </c>
      <c r="E55" s="3">
        <v>0</v>
      </c>
      <c r="F55" s="3">
        <v>0</v>
      </c>
      <c r="G55" s="3">
        <v>0.29287863701471206</v>
      </c>
      <c r="H55" s="3">
        <v>3.0170764033686414E-2</v>
      </c>
      <c r="I55" s="3">
        <v>0</v>
      </c>
      <c r="J55" s="3">
        <v>0.28701118500141642</v>
      </c>
    </row>
    <row r="56" spans="1:10" x14ac:dyDescent="0.25">
      <c r="A56" s="3">
        <v>0.29982992774403877</v>
      </c>
      <c r="B56" s="3">
        <v>0</v>
      </c>
      <c r="C56" s="3">
        <v>0</v>
      </c>
      <c r="D56" s="3">
        <v>0.10464963945536092</v>
      </c>
      <c r="E56" s="3">
        <v>0</v>
      </c>
      <c r="F56" s="3">
        <v>0</v>
      </c>
      <c r="G56" s="3">
        <v>0.28031588746374247</v>
      </c>
      <c r="H56" s="3">
        <v>3.3363797401905024E-2</v>
      </c>
      <c r="I56" s="3">
        <v>0</v>
      </c>
      <c r="J56" s="3">
        <v>0.28184074793495284</v>
      </c>
    </row>
    <row r="57" spans="1:10" x14ac:dyDescent="0.25">
      <c r="A57" s="3">
        <v>0.30997167465337366</v>
      </c>
      <c r="B57" s="3">
        <v>0</v>
      </c>
      <c r="C57" s="3">
        <v>0</v>
      </c>
      <c r="D57" s="3">
        <v>0.10919379098683693</v>
      </c>
      <c r="E57" s="3">
        <v>0</v>
      </c>
      <c r="F57" s="3">
        <v>0</v>
      </c>
      <c r="G57" s="3">
        <v>0.26926683855793149</v>
      </c>
      <c r="H57" s="3">
        <v>3.6765092536066385E-2</v>
      </c>
      <c r="I57" s="3">
        <v>0</v>
      </c>
      <c r="J57" s="3">
        <v>0.27480260326579159</v>
      </c>
    </row>
    <row r="58" spans="1:10" x14ac:dyDescent="0.25">
      <c r="A58" s="3">
        <v>0.31994767271760366</v>
      </c>
      <c r="B58" s="3">
        <v>0</v>
      </c>
      <c r="C58" s="3">
        <v>0</v>
      </c>
      <c r="D58" s="3">
        <v>0.1137579455392102</v>
      </c>
      <c r="E58" s="3">
        <v>0</v>
      </c>
      <c r="F58" s="3">
        <v>0</v>
      </c>
      <c r="G58" s="3">
        <v>0.2567040996865006</v>
      </c>
      <c r="H58" s="3">
        <v>3.9958129803903071E-2</v>
      </c>
      <c r="I58" s="3">
        <v>0</v>
      </c>
      <c r="J58" s="3">
        <v>0.2696321522527822</v>
      </c>
    </row>
    <row r="59" spans="1:10" x14ac:dyDescent="0.25">
      <c r="A59" s="3">
        <v>0.33008942714892098</v>
      </c>
      <c r="B59" s="3">
        <v>0</v>
      </c>
      <c r="C59" s="3">
        <v>0</v>
      </c>
      <c r="D59" s="3">
        <v>0.11830209210171716</v>
      </c>
      <c r="E59" s="3">
        <v>0</v>
      </c>
      <c r="F59" s="3">
        <v>0</v>
      </c>
      <c r="G59" s="3">
        <v>0.24565504602950999</v>
      </c>
      <c r="H59" s="3">
        <v>4.3359425338450587E-2</v>
      </c>
      <c r="I59" s="3">
        <v>0</v>
      </c>
      <c r="J59" s="3">
        <v>0.26259400938140126</v>
      </c>
    </row>
    <row r="60" spans="1:10" x14ac:dyDescent="0.25">
      <c r="A60" s="3">
        <v>0.3400654256842664</v>
      </c>
      <c r="B60" s="3">
        <v>0</v>
      </c>
      <c r="C60" s="3">
        <v>0</v>
      </c>
      <c r="D60" s="3">
        <v>0.12286624610359734</v>
      </c>
      <c r="E60" s="3">
        <v>0</v>
      </c>
      <c r="F60" s="3">
        <v>0</v>
      </c>
      <c r="G60" s="3">
        <v>0.23309230915410503</v>
      </c>
      <c r="H60" s="3">
        <v>4.6552463537865268E-2</v>
      </c>
      <c r="I60" s="3">
        <v>0</v>
      </c>
      <c r="J60" s="3">
        <v>0.25742355552016599</v>
      </c>
    </row>
    <row r="61" spans="1:10" x14ac:dyDescent="0.25">
      <c r="A61" s="3">
        <v>0.35020718369110476</v>
      </c>
      <c r="B61" s="3">
        <v>0</v>
      </c>
      <c r="C61" s="3">
        <v>0</v>
      </c>
      <c r="D61" s="3">
        <v>0.12741038833675364</v>
      </c>
      <c r="E61" s="3">
        <v>0</v>
      </c>
      <c r="F61" s="3">
        <v>0</v>
      </c>
      <c r="G61" s="3">
        <v>0.22204324784494558</v>
      </c>
      <c r="H61" s="3">
        <v>4.9953761442350739E-2</v>
      </c>
      <c r="I61" s="3">
        <v>0</v>
      </c>
      <c r="J61" s="3">
        <v>0.25038541868484532</v>
      </c>
    </row>
    <row r="62" spans="1:10" x14ac:dyDescent="0.25">
      <c r="A62" s="3">
        <v>0.36018318141283145</v>
      </c>
      <c r="B62" s="3">
        <v>0</v>
      </c>
      <c r="C62" s="3">
        <v>0</v>
      </c>
      <c r="D62" s="3">
        <v>0.13197454592177582</v>
      </c>
      <c r="E62" s="3">
        <v>0</v>
      </c>
      <c r="F62" s="3">
        <v>0</v>
      </c>
      <c r="G62" s="3">
        <v>0.20948049120010453</v>
      </c>
      <c r="H62" s="3">
        <v>5.3146789997714612E-2</v>
      </c>
      <c r="I62" s="3">
        <v>0</v>
      </c>
      <c r="J62" s="3">
        <v>0.24521499146757367</v>
      </c>
    </row>
    <row r="63" spans="1:10" x14ac:dyDescent="0.25">
      <c r="A63" s="3">
        <v>0.37032493644082454</v>
      </c>
      <c r="B63" s="3">
        <v>0</v>
      </c>
      <c r="C63" s="3">
        <v>0</v>
      </c>
      <c r="D63" s="3">
        <v>0.13651868868822944</v>
      </c>
      <c r="E63" s="3">
        <v>0</v>
      </c>
      <c r="F63" s="3">
        <v>0</v>
      </c>
      <c r="G63" s="3">
        <v>0.19843143803150626</v>
      </c>
      <c r="H63" s="3">
        <v>5.6548091549179967E-2</v>
      </c>
      <c r="I63" s="3">
        <v>0</v>
      </c>
      <c r="J63" s="3">
        <v>0.23817684529025984</v>
      </c>
    </row>
    <row r="64" spans="1:10" x14ac:dyDescent="0.25">
      <c r="A64" s="3">
        <v>0.38030092961547068</v>
      </c>
      <c r="B64" s="3">
        <v>0</v>
      </c>
      <c r="C64" s="3">
        <v>0</v>
      </c>
      <c r="D64" s="3">
        <v>0.14108285546057647</v>
      </c>
      <c r="E64" s="3">
        <v>0</v>
      </c>
      <c r="F64" s="3">
        <v>0</v>
      </c>
      <c r="G64" s="3">
        <v>0.18586871326691559</v>
      </c>
      <c r="H64" s="3">
        <v>5.9741115633460899E-2</v>
      </c>
      <c r="I64" s="3">
        <v>0</v>
      </c>
      <c r="J64" s="3">
        <v>0.23300638602357651</v>
      </c>
    </row>
    <row r="65" spans="1:10" x14ac:dyDescent="0.25">
      <c r="A65" s="3">
        <v>0.39044351896072815</v>
      </c>
      <c r="B65" s="3">
        <v>0</v>
      </c>
      <c r="C65" s="3">
        <v>0</v>
      </c>
      <c r="D65" s="3">
        <v>0.14562959900684266</v>
      </c>
      <c r="E65" s="3">
        <v>0</v>
      </c>
      <c r="F65" s="3">
        <v>0</v>
      </c>
      <c r="G65" s="3">
        <v>0.17482408739802077</v>
      </c>
      <c r="H65" s="3">
        <v>6.3138167884404642E-2</v>
      </c>
      <c r="I65" s="3">
        <v>0</v>
      </c>
      <c r="J65" s="3">
        <v>0.22596462675000373</v>
      </c>
    </row>
    <row r="66" spans="1:10" x14ac:dyDescent="0.25">
      <c r="A66" s="3">
        <v>0.4004186940033001</v>
      </c>
      <c r="B66" s="3">
        <v>0</v>
      </c>
      <c r="C66" s="3">
        <v>0</v>
      </c>
      <c r="D66" s="3">
        <v>0.15019114361997504</v>
      </c>
      <c r="E66" s="3">
        <v>0</v>
      </c>
      <c r="F66" s="3">
        <v>0</v>
      </c>
      <c r="G66" s="3">
        <v>0.16225688863804527</v>
      </c>
      <c r="H66" s="3">
        <v>6.6335452411486487E-2</v>
      </c>
      <c r="I66" s="3">
        <v>0</v>
      </c>
      <c r="J66" s="3">
        <v>0.22079782132719328</v>
      </c>
    </row>
    <row r="67" spans="1:10" x14ac:dyDescent="0.25">
      <c r="A67" s="3">
        <v>0.41056043862258507</v>
      </c>
      <c r="B67" s="3">
        <v>0</v>
      </c>
      <c r="C67" s="3">
        <v>0</v>
      </c>
      <c r="D67" s="3">
        <v>0.15473529287458851</v>
      </c>
      <c r="E67" s="3">
        <v>0</v>
      </c>
      <c r="F67" s="3">
        <v>0</v>
      </c>
      <c r="G67" s="3">
        <v>0.15120783706824836</v>
      </c>
      <c r="H67" s="3">
        <v>6.9736752987843376E-2</v>
      </c>
      <c r="I67" s="3">
        <v>0</v>
      </c>
      <c r="J67" s="3">
        <v>0.21375967844673466</v>
      </c>
    </row>
    <row r="68" spans="1:10" x14ac:dyDescent="0.25">
      <c r="A68" s="3">
        <v>0.42053645248208216</v>
      </c>
      <c r="B68" s="3">
        <v>0</v>
      </c>
      <c r="C68" s="3">
        <v>0</v>
      </c>
      <c r="D68" s="3">
        <v>0.1592994468776546</v>
      </c>
      <c r="E68" s="3">
        <v>0</v>
      </c>
      <c r="F68" s="3">
        <v>0</v>
      </c>
      <c r="G68" s="3">
        <v>0.13864510541995947</v>
      </c>
      <c r="H68" s="3">
        <v>7.2929777992303865E-2</v>
      </c>
      <c r="I68" s="3">
        <v>0</v>
      </c>
      <c r="J68" s="3">
        <v>0.20858921722799989</v>
      </c>
    </row>
    <row r="69" spans="1:10" x14ac:dyDescent="0.25">
      <c r="A69" s="3">
        <v>0.4306781894511138</v>
      </c>
      <c r="B69" s="3">
        <v>0</v>
      </c>
      <c r="C69" s="3">
        <v>0</v>
      </c>
      <c r="D69" s="3">
        <v>0.1638436000735683</v>
      </c>
      <c r="E69" s="3">
        <v>0</v>
      </c>
      <c r="F69" s="3">
        <v>0</v>
      </c>
      <c r="G69" s="3">
        <v>0.1275960532322768</v>
      </c>
      <c r="H69" s="3">
        <v>7.6331078871685387E-2</v>
      </c>
      <c r="I69" s="3">
        <v>0</v>
      </c>
      <c r="J69" s="3">
        <v>0.20155107837135566</v>
      </c>
    </row>
    <row r="70" spans="1:10" x14ac:dyDescent="0.25">
      <c r="A70" s="3">
        <v>0.4406541976078624</v>
      </c>
      <c r="B70" s="3">
        <v>0</v>
      </c>
      <c r="C70" s="3">
        <v>0</v>
      </c>
      <c r="D70" s="3">
        <v>0.16840775271660802</v>
      </c>
      <c r="E70" s="3">
        <v>0</v>
      </c>
      <c r="F70" s="3">
        <v>0</v>
      </c>
      <c r="G70" s="3">
        <v>0.11503330952500551</v>
      </c>
      <c r="H70" s="3">
        <v>7.9524108904021354E-2</v>
      </c>
      <c r="I70" s="3">
        <v>0</v>
      </c>
      <c r="J70" s="3">
        <v>0.19638063124650282</v>
      </c>
    </row>
    <row r="71" spans="1:10" x14ac:dyDescent="0.25">
      <c r="A71" s="3">
        <v>0.45079594338264589</v>
      </c>
      <c r="B71" s="3">
        <v>0</v>
      </c>
      <c r="C71" s="3">
        <v>0</v>
      </c>
      <c r="D71" s="3">
        <v>0.17295190398499702</v>
      </c>
      <c r="E71" s="3">
        <v>0</v>
      </c>
      <c r="F71" s="3">
        <v>0</v>
      </c>
      <c r="G71" s="3">
        <v>0.10398425956360016</v>
      </c>
      <c r="H71" s="3">
        <v>8.2925405317866588E-2</v>
      </c>
      <c r="I71" s="3">
        <v>0</v>
      </c>
      <c r="J71" s="3">
        <v>0.18934248775089013</v>
      </c>
    </row>
    <row r="72" spans="1:10" x14ac:dyDescent="0.25">
      <c r="A72" s="3">
        <v>0.4607719354605328</v>
      </c>
      <c r="B72" s="3">
        <v>0</v>
      </c>
      <c r="C72" s="3">
        <v>0</v>
      </c>
      <c r="D72" s="3">
        <v>0.17751606464892727</v>
      </c>
      <c r="E72" s="3">
        <v>0</v>
      </c>
      <c r="F72" s="3">
        <v>0</v>
      </c>
      <c r="G72" s="3">
        <v>9.1421516662104768E-2</v>
      </c>
      <c r="H72" s="3">
        <v>8.6118436892766312E-2</v>
      </c>
      <c r="I72" s="3">
        <v>0</v>
      </c>
      <c r="J72" s="3">
        <v>0.18417204633566897</v>
      </c>
    </row>
    <row r="73" spans="1:10" x14ac:dyDescent="0.25">
      <c r="A73" s="3">
        <v>0.47091369569610853</v>
      </c>
      <c r="B73" s="3">
        <v>0</v>
      </c>
      <c r="C73" s="3">
        <v>0</v>
      </c>
      <c r="D73" s="3">
        <v>0.1820602053115252</v>
      </c>
      <c r="E73" s="3">
        <v>0</v>
      </c>
      <c r="F73" s="3">
        <v>0</v>
      </c>
      <c r="G73" s="3">
        <v>8.0372455776502774E-2</v>
      </c>
      <c r="H73" s="3">
        <v>8.9519735481576393E-2</v>
      </c>
      <c r="I73" s="3">
        <v>0</v>
      </c>
      <c r="J73" s="3">
        <v>0.17713390773428708</v>
      </c>
    </row>
    <row r="74" spans="1:10" x14ac:dyDescent="0.25">
      <c r="A74" s="3">
        <v>0.48088969316907265</v>
      </c>
      <c r="B74" s="3">
        <v>0</v>
      </c>
      <c r="C74" s="3">
        <v>0</v>
      </c>
      <c r="D74" s="3">
        <v>0.18662436210924363</v>
      </c>
      <c r="E74" s="3">
        <v>0</v>
      </c>
      <c r="F74" s="3">
        <v>0</v>
      </c>
      <c r="G74" s="3">
        <v>6.7809702343317693E-2</v>
      </c>
      <c r="H74" s="3">
        <v>9.2712766287564544E-2</v>
      </c>
      <c r="I74" s="3">
        <v>0</v>
      </c>
      <c r="J74" s="3">
        <v>0.17196347609080151</v>
      </c>
    </row>
    <row r="75" spans="1:10" x14ac:dyDescent="0.25">
      <c r="A75" s="3">
        <v>0.49103335115538171</v>
      </c>
      <c r="B75" s="3">
        <v>0</v>
      </c>
      <c r="C75" s="3">
        <v>0</v>
      </c>
      <c r="D75" s="3">
        <v>0.19117136627008269</v>
      </c>
      <c r="E75" s="3">
        <v>0</v>
      </c>
      <c r="F75" s="3">
        <v>0</v>
      </c>
      <c r="G75" s="3">
        <v>5.6765495383212759E-2</v>
      </c>
      <c r="H75" s="3">
        <v>9.6108466269243784E-2</v>
      </c>
      <c r="I75" s="3">
        <v>0</v>
      </c>
      <c r="J75" s="3">
        <v>0.16492132092207906</v>
      </c>
    </row>
    <row r="76" spans="1:10" x14ac:dyDescent="0.25">
      <c r="A76" s="3">
        <v>0.5010074454742518</v>
      </c>
      <c r="B76" s="3">
        <v>0</v>
      </c>
      <c r="C76" s="3">
        <v>0</v>
      </c>
      <c r="D76" s="3">
        <v>0.19573266388139779</v>
      </c>
      <c r="E76" s="3">
        <v>0</v>
      </c>
      <c r="F76" s="3">
        <v>0</v>
      </c>
      <c r="G76" s="3">
        <v>4.4197910478791451E-2</v>
      </c>
      <c r="H76" s="3">
        <v>9.9307098314014589E-2</v>
      </c>
      <c r="I76" s="3">
        <v>0</v>
      </c>
      <c r="J76" s="3">
        <v>0.15975488185154438</v>
      </c>
    </row>
    <row r="77" spans="1:10" x14ac:dyDescent="0.25">
      <c r="A77" s="3">
        <v>0.51114920400535158</v>
      </c>
      <c r="B77" s="3">
        <v>0</v>
      </c>
      <c r="C77" s="3">
        <v>0</v>
      </c>
      <c r="D77" s="3">
        <v>0.20027680814114521</v>
      </c>
      <c r="E77" s="3">
        <v>0</v>
      </c>
      <c r="F77" s="3">
        <v>0</v>
      </c>
      <c r="G77" s="3">
        <v>3.3148864194802979E-2</v>
      </c>
      <c r="H77" s="3">
        <v>0.10270839554247461</v>
      </c>
      <c r="I77" s="3">
        <v>0</v>
      </c>
      <c r="J77" s="3">
        <v>0.15271672811622566</v>
      </c>
    </row>
    <row r="78" spans="1:10" x14ac:dyDescent="0.25">
      <c r="A78" s="3">
        <v>0.52112521722205174</v>
      </c>
      <c r="B78" s="3">
        <v>0</v>
      </c>
      <c r="C78" s="3">
        <v>0</v>
      </c>
      <c r="D78" s="3">
        <v>0.20484095881298031</v>
      </c>
      <c r="E78" s="3">
        <v>0</v>
      </c>
      <c r="F78" s="3">
        <v>0</v>
      </c>
      <c r="G78" s="3">
        <v>2.0586117448628767E-2</v>
      </c>
      <c r="H78" s="3">
        <v>0.10590142343457788</v>
      </c>
      <c r="I78" s="3">
        <v>0</v>
      </c>
      <c r="J78" s="3">
        <v>0.14754628308176151</v>
      </c>
    </row>
    <row r="79" spans="1:10" x14ac:dyDescent="0.25">
      <c r="A79" s="3">
        <v>0.53094804760906933</v>
      </c>
      <c r="B79" s="3">
        <v>0</v>
      </c>
      <c r="C79" s="3">
        <v>2.4258908982832325E-4</v>
      </c>
      <c r="D79" s="3">
        <v>0.20939292006630261</v>
      </c>
      <c r="E79" s="3">
        <v>0</v>
      </c>
      <c r="F79" s="3">
        <v>0</v>
      </c>
      <c r="G79" s="3">
        <v>8.7438742790811996E-3</v>
      </c>
      <c r="H79" s="3">
        <v>0.10911629515636273</v>
      </c>
      <c r="I79" s="3">
        <v>0</v>
      </c>
      <c r="J79" s="3">
        <v>0.14155627379935601</v>
      </c>
    </row>
    <row r="80" spans="1:10" x14ac:dyDescent="0.25">
      <c r="A80" s="3">
        <v>0.54087721135491507</v>
      </c>
      <c r="B80" s="3">
        <v>0</v>
      </c>
      <c r="C80" s="3">
        <v>6.2079299411463436E-4</v>
      </c>
      <c r="D80" s="3">
        <v>0.21413265606110049</v>
      </c>
      <c r="E80" s="3">
        <v>0</v>
      </c>
      <c r="F80" s="3">
        <v>0</v>
      </c>
      <c r="G80" s="3">
        <v>0</v>
      </c>
      <c r="H80" s="3">
        <v>0.1123948804349643</v>
      </c>
      <c r="I80" s="3">
        <v>0</v>
      </c>
      <c r="J80" s="3">
        <v>0.13197445915490519</v>
      </c>
    </row>
    <row r="81" spans="1:10" x14ac:dyDescent="0.25">
      <c r="A81" s="3">
        <v>0.55072758858169735</v>
      </c>
      <c r="B81" s="3">
        <v>0</v>
      </c>
      <c r="C81" s="3">
        <v>1.0859474028709953E-3</v>
      </c>
      <c r="D81" s="3">
        <v>0.21979588383725004</v>
      </c>
      <c r="E81" s="3">
        <v>0</v>
      </c>
      <c r="F81" s="3">
        <v>0</v>
      </c>
      <c r="G81" s="3">
        <v>0</v>
      </c>
      <c r="H81" s="3">
        <v>0.11597368065080903</v>
      </c>
      <c r="I81" s="3">
        <v>0</v>
      </c>
      <c r="J81" s="3">
        <v>0.11241689952737274</v>
      </c>
    </row>
    <row r="82" spans="1:10" x14ac:dyDescent="0.25">
      <c r="A82" s="3">
        <v>0.56057805386818838</v>
      </c>
      <c r="B82" s="3">
        <v>0</v>
      </c>
      <c r="C82" s="3">
        <v>1.5510595726711675E-3</v>
      </c>
      <c r="D82" s="3">
        <v>0.22545906863644738</v>
      </c>
      <c r="E82" s="3">
        <v>0</v>
      </c>
      <c r="F82" s="3">
        <v>0</v>
      </c>
      <c r="G82" s="3">
        <v>0</v>
      </c>
      <c r="H82" s="3">
        <v>0.11955252423459542</v>
      </c>
      <c r="I82" s="3">
        <v>0</v>
      </c>
      <c r="J82" s="3">
        <v>9.2859293688097366E-2</v>
      </c>
    </row>
    <row r="83" spans="1:10" x14ac:dyDescent="0.25">
      <c r="A83" s="3">
        <v>0.57042845011395749</v>
      </c>
      <c r="B83" s="3">
        <v>0</v>
      </c>
      <c r="C83" s="3">
        <v>2.0161754538785544E-3</v>
      </c>
      <c r="D83" s="3">
        <v>0.23112231403320735</v>
      </c>
      <c r="E83" s="3">
        <v>0</v>
      </c>
      <c r="F83" s="3">
        <v>0</v>
      </c>
      <c r="G83" s="3">
        <v>0</v>
      </c>
      <c r="H83" s="3">
        <v>0.12313132354576323</v>
      </c>
      <c r="I83" s="3">
        <v>0</v>
      </c>
      <c r="J83" s="3">
        <v>7.3301736853193286E-2</v>
      </c>
    </row>
    <row r="84" spans="1:10" x14ac:dyDescent="0.25">
      <c r="A84" s="3">
        <v>0.5802789151949892</v>
      </c>
      <c r="B84" s="3">
        <v>0</v>
      </c>
      <c r="C84" s="3">
        <v>2.4813121954270151E-3</v>
      </c>
      <c r="D84" s="3">
        <v>0.23678547432328795</v>
      </c>
      <c r="E84" s="3">
        <v>0</v>
      </c>
      <c r="F84" s="3">
        <v>0</v>
      </c>
      <c r="G84" s="3">
        <v>0</v>
      </c>
      <c r="H84" s="3">
        <v>0.12671017874136842</v>
      </c>
      <c r="I84" s="3">
        <v>0</v>
      </c>
      <c r="J84" s="3">
        <v>5.3744119544927499E-2</v>
      </c>
    </row>
    <row r="85" spans="1:10" x14ac:dyDescent="0.25">
      <c r="A85" s="3">
        <v>0.59012936389131798</v>
      </c>
      <c r="B85" s="3">
        <v>0</v>
      </c>
      <c r="C85" s="3">
        <v>2.9464460098225574E-3</v>
      </c>
      <c r="D85" s="3">
        <v>0.2424486547821012</v>
      </c>
      <c r="E85" s="3">
        <v>0</v>
      </c>
      <c r="F85" s="3">
        <v>0</v>
      </c>
      <c r="G85" s="3">
        <v>0</v>
      </c>
      <c r="H85" s="3">
        <v>0.13028901774866969</v>
      </c>
      <c r="I85" s="3">
        <v>0</v>
      </c>
      <c r="J85" s="3">
        <v>3.4186517568088784E-2</v>
      </c>
    </row>
    <row r="86" spans="1:10" x14ac:dyDescent="0.25">
      <c r="A86" s="3">
        <v>0.59997971696696273</v>
      </c>
      <c r="B86" s="3">
        <v>0</v>
      </c>
      <c r="C86" s="3">
        <v>3.4115692321620766E-3</v>
      </c>
      <c r="D86" s="3">
        <v>0.24811191699675336</v>
      </c>
      <c r="E86" s="3">
        <v>0</v>
      </c>
      <c r="F86" s="3">
        <v>0</v>
      </c>
      <c r="G86" s="3">
        <v>0</v>
      </c>
      <c r="H86" s="3">
        <v>0.13386781926094835</v>
      </c>
      <c r="I86" s="3">
        <v>0</v>
      </c>
      <c r="J86" s="3">
        <v>1.4628977543173202E-2</v>
      </c>
    </row>
    <row r="87" spans="1:10" x14ac:dyDescent="0.25">
      <c r="A87" s="3">
        <v>0.60039464778281526</v>
      </c>
      <c r="B87" s="3">
        <v>0</v>
      </c>
      <c r="C87" s="3">
        <v>4.1930057787351706E-3</v>
      </c>
      <c r="D87" s="3">
        <v>0.25978446335188105</v>
      </c>
      <c r="E87" s="3">
        <v>0</v>
      </c>
      <c r="F87" s="3">
        <v>0</v>
      </c>
      <c r="G87" s="3">
        <v>0</v>
      </c>
      <c r="H87" s="3">
        <v>0.13562788308656828</v>
      </c>
      <c r="I87" s="3">
        <v>0</v>
      </c>
      <c r="J87" s="3">
        <v>0</v>
      </c>
    </row>
    <row r="88" spans="1:10" x14ac:dyDescent="0.25">
      <c r="A88" s="3">
        <v>0.57280338775049988</v>
      </c>
      <c r="B88" s="3">
        <v>0</v>
      </c>
      <c r="C88" s="3">
        <v>5.9133044115878388E-3</v>
      </c>
      <c r="D88" s="3">
        <v>0.28929379854972237</v>
      </c>
      <c r="E88" s="3">
        <v>0</v>
      </c>
      <c r="F88" s="3">
        <v>0</v>
      </c>
      <c r="G88" s="3">
        <v>0</v>
      </c>
      <c r="H88" s="3">
        <v>0.13198950928819</v>
      </c>
      <c r="I88" s="3">
        <v>0</v>
      </c>
      <c r="J88" s="3">
        <v>0</v>
      </c>
    </row>
    <row r="89" spans="1:10" x14ac:dyDescent="0.25">
      <c r="A89" s="3">
        <v>0.54521210707160228</v>
      </c>
      <c r="B89" s="3">
        <v>0</v>
      </c>
      <c r="C89" s="3">
        <v>7.6335994448472298E-3</v>
      </c>
      <c r="D89" s="3">
        <v>0.31880313300827373</v>
      </c>
      <c r="E89" s="3">
        <v>0</v>
      </c>
      <c r="F89" s="3">
        <v>0</v>
      </c>
      <c r="G89" s="3">
        <v>0</v>
      </c>
      <c r="H89" s="3">
        <v>0.12835116047527692</v>
      </c>
      <c r="I89" s="3">
        <v>0</v>
      </c>
      <c r="J89" s="3">
        <v>0</v>
      </c>
    </row>
    <row r="90" spans="1:10" x14ac:dyDescent="0.25">
      <c r="A90" s="3">
        <v>0.51762084646779116</v>
      </c>
      <c r="B90" s="3">
        <v>0</v>
      </c>
      <c r="C90" s="3">
        <v>9.3538939603201778E-3</v>
      </c>
      <c r="D90" s="3">
        <v>0.34831246951586237</v>
      </c>
      <c r="E90" s="3">
        <v>0</v>
      </c>
      <c r="F90" s="3">
        <v>0</v>
      </c>
      <c r="G90" s="3">
        <v>0</v>
      </c>
      <c r="H90" s="3">
        <v>0.12471279005602624</v>
      </c>
      <c r="I90" s="3">
        <v>0</v>
      </c>
      <c r="J90" s="3">
        <v>0</v>
      </c>
    </row>
    <row r="91" spans="1:10" x14ac:dyDescent="0.25">
      <c r="A91" s="3">
        <v>0.49002957565851829</v>
      </c>
      <c r="B91" s="3">
        <v>0</v>
      </c>
      <c r="C91" s="3">
        <v>1.1074190265566119E-2</v>
      </c>
      <c r="D91" s="3">
        <v>0.37782180439661511</v>
      </c>
      <c r="E91" s="3">
        <v>0</v>
      </c>
      <c r="F91" s="3">
        <v>0</v>
      </c>
      <c r="G91" s="3">
        <v>0</v>
      </c>
      <c r="H91" s="3">
        <v>0.12107442967930039</v>
      </c>
      <c r="I91" s="3">
        <v>0</v>
      </c>
      <c r="J91" s="3">
        <v>0</v>
      </c>
    </row>
    <row r="92" spans="1:10" x14ac:dyDescent="0.25">
      <c r="A92" s="3">
        <v>0.46243830888840332</v>
      </c>
      <c r="B92" s="3">
        <v>0</v>
      </c>
      <c r="C92" s="3">
        <v>1.2794483831827406E-2</v>
      </c>
      <c r="D92" s="3">
        <v>0.40733114069964776</v>
      </c>
      <c r="E92" s="3">
        <v>0</v>
      </c>
      <c r="F92" s="3">
        <v>0</v>
      </c>
      <c r="G92" s="3">
        <v>0</v>
      </c>
      <c r="H92" s="3">
        <v>0.11743606658012151</v>
      </c>
      <c r="I92" s="3">
        <v>0</v>
      </c>
      <c r="J92" s="3">
        <v>0</v>
      </c>
    </row>
    <row r="93" spans="1:10" x14ac:dyDescent="0.25">
      <c r="A93" s="3">
        <v>0.43484704312075723</v>
      </c>
      <c r="B93" s="3">
        <v>0</v>
      </c>
      <c r="C93" s="3">
        <v>1.4514779757103014E-2</v>
      </c>
      <c r="D93" s="3">
        <v>0.43684047619080046</v>
      </c>
      <c r="E93" s="3">
        <v>0</v>
      </c>
      <c r="F93" s="3">
        <v>0</v>
      </c>
      <c r="G93" s="3">
        <v>0</v>
      </c>
      <c r="H93" s="3">
        <v>0.11379770093133934</v>
      </c>
      <c r="I93" s="3">
        <v>0</v>
      </c>
      <c r="J93" s="3">
        <v>0</v>
      </c>
    </row>
    <row r="94" spans="1:10" x14ac:dyDescent="0.25">
      <c r="A94" s="3">
        <v>0.4072557670588825</v>
      </c>
      <c r="B94" s="3">
        <v>0</v>
      </c>
      <c r="C94" s="3">
        <v>1.6235076154349885E-2</v>
      </c>
      <c r="D94" s="3">
        <v>0.46634981053429941</v>
      </c>
      <c r="E94" s="3">
        <v>0</v>
      </c>
      <c r="F94" s="3">
        <v>0</v>
      </c>
      <c r="G94" s="3">
        <v>0</v>
      </c>
      <c r="H94" s="3">
        <v>0.11015934625246807</v>
      </c>
      <c r="I94" s="3">
        <v>0</v>
      </c>
      <c r="J94" s="3">
        <v>0</v>
      </c>
    </row>
    <row r="95" spans="1:10" x14ac:dyDescent="0.25">
      <c r="A95" s="3">
        <v>0.37966450507048144</v>
      </c>
      <c r="B95" s="3">
        <v>0</v>
      </c>
      <c r="C95" s="3">
        <v>1.7955374782859253E-2</v>
      </c>
      <c r="D95" s="3">
        <v>0.49585914535538461</v>
      </c>
      <c r="E95" s="3">
        <v>0</v>
      </c>
      <c r="F95" s="3">
        <v>0</v>
      </c>
      <c r="G95" s="3">
        <v>0</v>
      </c>
      <c r="H95" s="3">
        <v>0.10652097479127479</v>
      </c>
      <c r="I95" s="3">
        <v>0</v>
      </c>
      <c r="J95" s="3">
        <v>0</v>
      </c>
    </row>
    <row r="96" spans="1:10" x14ac:dyDescent="0.25">
      <c r="A96" s="3">
        <v>0.35207323628835363</v>
      </c>
      <c r="B96" s="3">
        <v>0</v>
      </c>
      <c r="C96" s="3">
        <v>1.967566888534324E-2</v>
      </c>
      <c r="D96" s="3">
        <v>0.52536848126739444</v>
      </c>
      <c r="E96" s="3">
        <v>0</v>
      </c>
      <c r="F96" s="3">
        <v>0</v>
      </c>
      <c r="G96" s="3">
        <v>0</v>
      </c>
      <c r="H96" s="3">
        <v>0.10288261355890867</v>
      </c>
      <c r="I96" s="3">
        <v>0</v>
      </c>
      <c r="J96" s="3">
        <v>0</v>
      </c>
    </row>
    <row r="97" spans="1:10" x14ac:dyDescent="0.25">
      <c r="A97" s="3">
        <v>0.32448197343216501</v>
      </c>
      <c r="B97" s="3">
        <v>0</v>
      </c>
      <c r="C97" s="3">
        <v>2.1395963593986149E-2</v>
      </c>
      <c r="D97" s="3">
        <v>0.55487781749330534</v>
      </c>
      <c r="E97" s="3">
        <v>0</v>
      </c>
      <c r="F97" s="3">
        <v>0</v>
      </c>
      <c r="G97" s="3">
        <v>0</v>
      </c>
      <c r="H97" s="3">
        <v>9.9244245480543641E-2</v>
      </c>
      <c r="I97" s="3">
        <v>0</v>
      </c>
      <c r="J97" s="3">
        <v>0</v>
      </c>
    </row>
    <row r="98" spans="1:10" x14ac:dyDescent="0.25">
      <c r="A98" s="3">
        <v>0.29689071384849391</v>
      </c>
      <c r="B98" s="3">
        <v>0</v>
      </c>
      <c r="C98" s="3">
        <v>2.3116259757636069E-2</v>
      </c>
      <c r="D98" s="3">
        <v>0.5843871534453331</v>
      </c>
      <c r="E98" s="3">
        <v>0</v>
      </c>
      <c r="F98" s="3">
        <v>0</v>
      </c>
      <c r="G98" s="3">
        <v>0</v>
      </c>
      <c r="H98" s="3">
        <v>9.5605872948536924E-2</v>
      </c>
      <c r="I98" s="3">
        <v>0</v>
      </c>
      <c r="J98" s="3">
        <v>0</v>
      </c>
    </row>
    <row r="99" spans="1:10" x14ac:dyDescent="0.25">
      <c r="A99" s="3">
        <v>0.26929942985470195</v>
      </c>
      <c r="B99" s="3">
        <v>0</v>
      </c>
      <c r="C99" s="3">
        <v>2.4836554296682165E-2</v>
      </c>
      <c r="D99" s="3">
        <v>0.61389648778776185</v>
      </c>
      <c r="E99" s="3">
        <v>0</v>
      </c>
      <c r="F99" s="3">
        <v>0</v>
      </c>
      <c r="G99" s="3">
        <v>0</v>
      </c>
      <c r="H99" s="3">
        <v>9.1967528060853995E-2</v>
      </c>
      <c r="I99" s="3">
        <v>0</v>
      </c>
      <c r="J99" s="3">
        <v>0</v>
      </c>
    </row>
    <row r="100" spans="1:10" x14ac:dyDescent="0.25">
      <c r="A100" s="3">
        <v>0.24170817216321167</v>
      </c>
      <c r="B100" s="3">
        <v>0</v>
      </c>
      <c r="C100" s="3">
        <v>2.6556851799719887E-2</v>
      </c>
      <c r="D100" s="3">
        <v>0.64340582343637376</v>
      </c>
      <c r="E100" s="3">
        <v>0</v>
      </c>
      <c r="F100" s="3">
        <v>0</v>
      </c>
      <c r="G100" s="3">
        <v>0</v>
      </c>
      <c r="H100" s="3">
        <v>8.8329152600694655E-2</v>
      </c>
      <c r="I100" s="3">
        <v>0</v>
      </c>
      <c r="J100" s="3">
        <v>0</v>
      </c>
    </row>
    <row r="101" spans="1:10" x14ac:dyDescent="0.25">
      <c r="A101" s="3">
        <v>0.21411690071808961</v>
      </c>
      <c r="B101" s="3">
        <v>0</v>
      </c>
      <c r="C101" s="3">
        <v>2.8277145912212729E-2</v>
      </c>
      <c r="D101" s="3">
        <v>0.67291515908127375</v>
      </c>
      <c r="E101" s="3">
        <v>0</v>
      </c>
      <c r="F101" s="3">
        <v>0</v>
      </c>
      <c r="G101" s="3">
        <v>0</v>
      </c>
      <c r="H101" s="3">
        <v>8.4690794288424007E-2</v>
      </c>
      <c r="I101" s="3">
        <v>0</v>
      </c>
      <c r="J101" s="3">
        <v>0</v>
      </c>
    </row>
    <row r="102" spans="1:10" x14ac:dyDescent="0.25">
      <c r="A102" s="3">
        <v>0.18652562548946905</v>
      </c>
      <c r="B102" s="3">
        <v>0</v>
      </c>
      <c r="C102" s="3">
        <v>2.999744106337808E-2</v>
      </c>
      <c r="D102" s="3">
        <v>0.70242449399704265</v>
      </c>
      <c r="E102" s="3">
        <v>0</v>
      </c>
      <c r="F102" s="3">
        <v>0</v>
      </c>
      <c r="G102" s="3">
        <v>0</v>
      </c>
      <c r="H102" s="3">
        <v>8.1052439450110106E-2</v>
      </c>
      <c r="I102" s="3">
        <v>0</v>
      </c>
      <c r="J102" s="3">
        <v>0</v>
      </c>
    </row>
    <row r="103" spans="1:10" x14ac:dyDescent="0.25">
      <c r="A103" s="3">
        <v>0.15893436646936451</v>
      </c>
      <c r="B103" s="3">
        <v>0</v>
      </c>
      <c r="C103" s="3">
        <v>3.1717737421661896E-2</v>
      </c>
      <c r="D103" s="3">
        <v>0.73193382996200329</v>
      </c>
      <c r="E103" s="3">
        <v>0</v>
      </c>
      <c r="F103" s="3">
        <v>0</v>
      </c>
      <c r="G103" s="3">
        <v>0</v>
      </c>
      <c r="H103" s="3">
        <v>7.7414066146970176E-2</v>
      </c>
      <c r="I103" s="3">
        <v>0</v>
      </c>
      <c r="J103" s="3">
        <v>0</v>
      </c>
    </row>
    <row r="104" spans="1:10" x14ac:dyDescent="0.25">
      <c r="A104" s="3">
        <v>0.1313430948819255</v>
      </c>
      <c r="B104" s="3">
        <v>0</v>
      </c>
      <c r="C104" s="3">
        <v>3.3438032582652114E-2</v>
      </c>
      <c r="D104" s="3">
        <v>0.76144316519185917</v>
      </c>
      <c r="E104" s="3">
        <v>0</v>
      </c>
      <c r="F104" s="3">
        <v>0</v>
      </c>
      <c r="G104" s="3">
        <v>0</v>
      </c>
      <c r="H104" s="3">
        <v>7.3775707343563174E-2</v>
      </c>
      <c r="I104" s="3">
        <v>0</v>
      </c>
      <c r="J104" s="3">
        <v>0</v>
      </c>
    </row>
    <row r="105" spans="1:10" x14ac:dyDescent="0.25">
      <c r="A105" s="3">
        <v>0.10375183489018118</v>
      </c>
      <c r="B105" s="3">
        <v>0</v>
      </c>
      <c r="C105" s="3">
        <v>3.5158328684671378E-2</v>
      </c>
      <c r="D105" s="3">
        <v>0.79095250114769133</v>
      </c>
      <c r="E105" s="3">
        <v>0</v>
      </c>
      <c r="F105" s="3">
        <v>0</v>
      </c>
      <c r="G105" s="3">
        <v>0</v>
      </c>
      <c r="H105" s="3">
        <v>7.0137335277456039E-2</v>
      </c>
      <c r="I105" s="3">
        <v>0</v>
      </c>
      <c r="J105" s="3">
        <v>0</v>
      </c>
    </row>
    <row r="106" spans="1:10" x14ac:dyDescent="0.25">
      <c r="A106" s="3">
        <v>7.6160559583926438E-2</v>
      </c>
      <c r="B106" s="3">
        <v>0</v>
      </c>
      <c r="C106" s="3">
        <v>3.687862380756754E-2</v>
      </c>
      <c r="D106" s="3">
        <v>0.82046183606714118</v>
      </c>
      <c r="E106" s="3">
        <v>0</v>
      </c>
      <c r="F106" s="3">
        <v>0</v>
      </c>
      <c r="G106" s="3">
        <v>0</v>
      </c>
      <c r="H106" s="3">
        <v>6.6498980541364744E-2</v>
      </c>
      <c r="I106" s="3">
        <v>0</v>
      </c>
      <c r="J106" s="3">
        <v>0</v>
      </c>
    </row>
    <row r="107" spans="1:10" x14ac:dyDescent="0.25">
      <c r="A107" s="3">
        <v>4.8569294388250736E-2</v>
      </c>
      <c r="B107" s="3">
        <v>0</v>
      </c>
      <c r="C107" s="3">
        <v>3.8598919567947393E-2</v>
      </c>
      <c r="D107" s="3">
        <v>0.84997117167422964</v>
      </c>
      <c r="E107" s="3">
        <v>0</v>
      </c>
      <c r="F107" s="3">
        <v>0</v>
      </c>
      <c r="G107" s="3">
        <v>0</v>
      </c>
      <c r="H107" s="3">
        <v>6.2860614369572104E-2</v>
      </c>
      <c r="I107" s="3">
        <v>0</v>
      </c>
      <c r="J107" s="3">
        <v>0</v>
      </c>
    </row>
    <row r="108" spans="1:10" x14ac:dyDescent="0.25">
      <c r="A108" s="3">
        <v>2.0978029347482684E-2</v>
      </c>
      <c r="B108" s="3">
        <v>0</v>
      </c>
      <c r="C108" s="3">
        <v>4.0319215375293226E-2</v>
      </c>
      <c r="D108" s="3">
        <v>0.87948050727759242</v>
      </c>
      <c r="E108" s="3">
        <v>0</v>
      </c>
      <c r="F108" s="3">
        <v>0</v>
      </c>
      <c r="G108" s="3">
        <v>0</v>
      </c>
      <c r="H108" s="3">
        <v>5.9222247999631772E-2</v>
      </c>
      <c r="I108" s="3">
        <v>0</v>
      </c>
      <c r="J108" s="3">
        <v>0</v>
      </c>
    </row>
    <row r="109" spans="1:10" x14ac:dyDescent="0.25">
      <c r="A109" s="3">
        <v>0</v>
      </c>
      <c r="B109" s="3">
        <v>0</v>
      </c>
      <c r="C109" s="3">
        <v>4.1704073825961481E-2</v>
      </c>
      <c r="D109" s="3">
        <v>0.90972804333819057</v>
      </c>
      <c r="E109" s="3">
        <v>0</v>
      </c>
      <c r="F109" s="3">
        <v>0</v>
      </c>
      <c r="G109" s="3">
        <v>0</v>
      </c>
      <c r="H109" s="3">
        <v>4.8567882835848113E-2</v>
      </c>
      <c r="I109" s="3">
        <v>0</v>
      </c>
      <c r="J109" s="3">
        <v>0</v>
      </c>
    </row>
    <row r="110" spans="1:10" x14ac:dyDescent="0.25">
      <c r="A110" s="3">
        <v>0</v>
      </c>
      <c r="B110" s="3">
        <v>0</v>
      </c>
      <c r="C110" s="3">
        <v>4.2024882319867785E-2</v>
      </c>
      <c r="D110" s="3">
        <v>0.94231724624342095</v>
      </c>
      <c r="E110" s="3">
        <v>0</v>
      </c>
      <c r="F110" s="3">
        <v>0</v>
      </c>
      <c r="G110" s="3">
        <v>0</v>
      </c>
      <c r="H110" s="3">
        <v>1.565787143671124E-2</v>
      </c>
      <c r="I110" s="3">
        <v>0</v>
      </c>
      <c r="J110" s="3">
        <v>0</v>
      </c>
    </row>
    <row r="111" spans="1:10" x14ac:dyDescent="0.25">
      <c r="A111" s="3">
        <v>0</v>
      </c>
      <c r="B111" s="3">
        <v>0</v>
      </c>
      <c r="C111" s="3">
        <v>1.434802200849181E-2</v>
      </c>
      <c r="D111" s="3">
        <v>0.98565197799150817</v>
      </c>
      <c r="E111" s="3">
        <v>0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</row>
    <row r="112" spans="1:10" x14ac:dyDescent="0.25">
      <c r="A112" s="3">
        <v>0</v>
      </c>
      <c r="B112" s="3">
        <v>0</v>
      </c>
      <c r="C112" s="3">
        <v>0</v>
      </c>
      <c r="D112" s="3">
        <v>1</v>
      </c>
      <c r="E112" s="3">
        <v>0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2"/>
  <sheetViews>
    <sheetView workbookViewId="0">
      <selection sqref="A1:B112"/>
    </sheetView>
  </sheetViews>
  <sheetFormatPr defaultRowHeight="15" x14ac:dyDescent="0.25"/>
  <sheetData>
    <row r="1" spans="1:2" x14ac:dyDescent="0.25">
      <c r="A1" s="3">
        <v>0.20541216961183198</v>
      </c>
      <c r="B1" s="3">
        <v>2.4990019213987523E-3</v>
      </c>
    </row>
    <row r="2" spans="1:2" x14ac:dyDescent="0.25">
      <c r="A2" s="3">
        <v>0.2028490676040097</v>
      </c>
      <c r="B2" s="3">
        <v>5.0000030600281832E-3</v>
      </c>
    </row>
    <row r="3" spans="1:2" x14ac:dyDescent="0.25">
      <c r="A3" s="3">
        <v>0.2003562085662933</v>
      </c>
      <c r="B3" s="3">
        <v>7.4999998536384067E-3</v>
      </c>
    </row>
    <row r="4" spans="1:2" x14ac:dyDescent="0.25">
      <c r="A4" s="3">
        <v>0.19793458468290454</v>
      </c>
      <c r="B4" s="3">
        <v>9.999999853457656E-3</v>
      </c>
    </row>
    <row r="5" spans="1:2" x14ac:dyDescent="0.25">
      <c r="A5" s="3">
        <v>0.1955870398233395</v>
      </c>
      <c r="B5" s="3">
        <v>1.2499999853226277E-2</v>
      </c>
    </row>
    <row r="6" spans="1:2" x14ac:dyDescent="0.25">
      <c r="A6" s="3">
        <v>0.19331627273684276</v>
      </c>
      <c r="B6" s="3">
        <v>1.4999999870273166E-2</v>
      </c>
    </row>
    <row r="7" spans="1:2" x14ac:dyDescent="0.25">
      <c r="A7" s="3">
        <v>0.19112502009290361</v>
      </c>
      <c r="B7" s="3">
        <v>1.7499999852750796E-2</v>
      </c>
    </row>
    <row r="8" spans="1:2" x14ac:dyDescent="0.25">
      <c r="A8" s="3">
        <v>0.18901604726941321</v>
      </c>
      <c r="B8" s="3">
        <v>1.9999999870273108E-2</v>
      </c>
    </row>
    <row r="9" spans="1:2" x14ac:dyDescent="0.25">
      <c r="A9" s="3">
        <v>0.18699213830269726</v>
      </c>
      <c r="B9" s="3">
        <v>2.2499999852236496E-2</v>
      </c>
    </row>
    <row r="10" spans="1:2" x14ac:dyDescent="0.25">
      <c r="A10" s="3">
        <v>0.18505608411696781</v>
      </c>
      <c r="B10" s="3">
        <v>2.4999999870273203E-2</v>
      </c>
    </row>
    <row r="11" spans="1:2" x14ac:dyDescent="0.25">
      <c r="A11" s="3">
        <v>0.18321066997137694</v>
      </c>
      <c r="B11" s="3">
        <v>2.7499999851678898E-2</v>
      </c>
    </row>
    <row r="12" spans="1:2" x14ac:dyDescent="0.25">
      <c r="A12" s="3">
        <v>0.18145866122873572</v>
      </c>
      <c r="B12" s="3">
        <v>2.9999999870273131E-2</v>
      </c>
    </row>
    <row r="13" spans="1:2" x14ac:dyDescent="0.25">
      <c r="A13" s="3">
        <v>0.17980278839358707</v>
      </c>
      <c r="B13" s="3">
        <v>3.2499999870273168E-2</v>
      </c>
    </row>
    <row r="14" spans="1:2" x14ac:dyDescent="0.25">
      <c r="A14" s="3">
        <v>0.17824573073150846</v>
      </c>
      <c r="B14" s="3">
        <v>3.4999999870273149E-2</v>
      </c>
    </row>
    <row r="15" spans="1:2" x14ac:dyDescent="0.25">
      <c r="A15" s="3">
        <v>0.17679009918140431</v>
      </c>
      <c r="B15" s="3">
        <v>3.7499999850409263E-2</v>
      </c>
    </row>
    <row r="16" spans="1:2" x14ac:dyDescent="0.25">
      <c r="A16" s="3">
        <v>0.1754384183580078</v>
      </c>
      <c r="B16" s="3">
        <v>3.9999999870273271E-2</v>
      </c>
    </row>
    <row r="17" spans="1:2" x14ac:dyDescent="0.25">
      <c r="A17" s="3">
        <v>0.1741931081915338</v>
      </c>
      <c r="B17" s="3">
        <v>4.2499999849682363E-2</v>
      </c>
    </row>
    <row r="18" spans="1:2" x14ac:dyDescent="0.25">
      <c r="A18" s="3">
        <v>0.17305646497826899</v>
      </c>
      <c r="B18" s="3">
        <v>4.4999999870273019E-2</v>
      </c>
    </row>
    <row r="19" spans="1:2" x14ac:dyDescent="0.25">
      <c r="A19" s="3">
        <v>0.17202752458469098</v>
      </c>
      <c r="B19" s="3">
        <v>4.7499999872418916E-2</v>
      </c>
    </row>
    <row r="20" spans="1:2" x14ac:dyDescent="0.25">
      <c r="A20" s="3">
        <v>0.17107647193093914</v>
      </c>
      <c r="B20" s="3">
        <v>4.9999999878048436E-2</v>
      </c>
    </row>
    <row r="21" spans="1:2" x14ac:dyDescent="0.25">
      <c r="A21" s="3">
        <v>0.17019630609476047</v>
      </c>
      <c r="B21" s="3">
        <v>5.2499999881531964E-2</v>
      </c>
    </row>
    <row r="22" spans="1:2" x14ac:dyDescent="0.25">
      <c r="A22" s="3">
        <v>0.16938813209520079</v>
      </c>
      <c r="B22" s="3">
        <v>5.4999999881531758E-2</v>
      </c>
    </row>
    <row r="23" spans="1:2" x14ac:dyDescent="0.25">
      <c r="A23" s="3">
        <v>0.16865298487456978</v>
      </c>
      <c r="B23" s="3">
        <v>5.7499999881532024E-2</v>
      </c>
    </row>
    <row r="24" spans="1:2" x14ac:dyDescent="0.25">
      <c r="A24" s="3">
        <v>0.16799182315073632</v>
      </c>
      <c r="B24" s="3">
        <v>5.9999999881532207E-2</v>
      </c>
    </row>
    <row r="25" spans="1:2" x14ac:dyDescent="0.25">
      <c r="A25" s="3">
        <v>0.16740552353460733</v>
      </c>
      <c r="B25" s="3">
        <v>6.2499999881532084E-2</v>
      </c>
    </row>
    <row r="26" spans="1:2" x14ac:dyDescent="0.25">
      <c r="A26" s="3">
        <v>0.16689123993216584</v>
      </c>
      <c r="B26" s="3">
        <v>6.4999999922240509E-2</v>
      </c>
    </row>
    <row r="27" spans="1:2" x14ac:dyDescent="0.25">
      <c r="A27" s="3">
        <v>0.1664362756626224</v>
      </c>
      <c r="B27" s="3">
        <v>6.7499999986634251E-2</v>
      </c>
    </row>
    <row r="28" spans="1:2" x14ac:dyDescent="0.25">
      <c r="A28" s="3">
        <v>0.16603988089763286</v>
      </c>
      <c r="B28" s="3">
        <v>6.99999999140309E-2</v>
      </c>
    </row>
    <row r="29" spans="1:2" x14ac:dyDescent="0.25">
      <c r="A29" s="3">
        <v>0.16570247593080778</v>
      </c>
      <c r="B29" s="3">
        <v>7.2499999914043226E-2</v>
      </c>
    </row>
    <row r="30" spans="1:2" x14ac:dyDescent="0.25">
      <c r="A30" s="3">
        <v>0.16542442173255895</v>
      </c>
      <c r="B30" s="3">
        <v>7.4999999914046475E-2</v>
      </c>
    </row>
    <row r="31" spans="1:2" x14ac:dyDescent="0.25">
      <c r="A31" s="3">
        <v>0.16520594257755919</v>
      </c>
      <c r="B31" s="3">
        <v>7.750099991405468E-2</v>
      </c>
    </row>
    <row r="32" spans="1:2" x14ac:dyDescent="0.25">
      <c r="A32" s="3">
        <v>0.1650475014542884</v>
      </c>
      <c r="B32" s="3">
        <v>7.9999999914089584E-2</v>
      </c>
    </row>
    <row r="33" spans="1:2" x14ac:dyDescent="0.25">
      <c r="A33" s="3">
        <v>0.16494904484333697</v>
      </c>
      <c r="B33" s="3">
        <v>8.2499999914026595E-2</v>
      </c>
    </row>
    <row r="34" spans="1:2" x14ac:dyDescent="0.25">
      <c r="A34" s="3">
        <v>0.16491075569200719</v>
      </c>
      <c r="B34" s="3">
        <v>8.4999999914056601E-2</v>
      </c>
    </row>
    <row r="35" spans="1:2" x14ac:dyDescent="0.25">
      <c r="A35" s="3">
        <v>0.16493267592207647</v>
      </c>
      <c r="B35" s="3">
        <v>8.7499999914100512E-2</v>
      </c>
    </row>
    <row r="36" spans="1:2" x14ac:dyDescent="0.25">
      <c r="A36" s="3">
        <v>0.16501478153351465</v>
      </c>
      <c r="B36" s="3">
        <v>8.9999999914055009E-2</v>
      </c>
    </row>
    <row r="37" spans="1:2" x14ac:dyDescent="0.25">
      <c r="A37" s="3">
        <v>0.16515698276576724</v>
      </c>
      <c r="B37" s="3">
        <v>9.2499999914079145E-2</v>
      </c>
    </row>
    <row r="38" spans="1:2" x14ac:dyDescent="0.25">
      <c r="A38" s="3">
        <v>0.16535912457767485</v>
      </c>
      <c r="B38" s="3">
        <v>9.499999991405568E-2</v>
      </c>
    </row>
    <row r="39" spans="1:2" x14ac:dyDescent="0.25">
      <c r="A39" s="3">
        <v>0.16562211887921799</v>
      </c>
      <c r="B39" s="3">
        <v>9.7499999924870795E-2</v>
      </c>
    </row>
    <row r="40" spans="1:2" x14ac:dyDescent="0.25">
      <c r="A40" s="3">
        <v>0.16600764970574439</v>
      </c>
      <c r="B40" s="3">
        <v>9.9999999956284558E-2</v>
      </c>
    </row>
    <row r="41" spans="1:2" x14ac:dyDescent="0.25">
      <c r="A41" s="3">
        <v>0.16654969730589467</v>
      </c>
      <c r="B41" s="3">
        <v>0.10249999997579501</v>
      </c>
    </row>
    <row r="42" spans="1:2" x14ac:dyDescent="0.25">
      <c r="A42" s="3">
        <v>0.16722749836861736</v>
      </c>
      <c r="B42" s="3">
        <v>0.10499999996062565</v>
      </c>
    </row>
    <row r="43" spans="1:2" x14ac:dyDescent="0.25">
      <c r="A43" s="3">
        <v>0.16803005643175867</v>
      </c>
      <c r="B43" s="3">
        <v>0.10749999995251903</v>
      </c>
    </row>
    <row r="44" spans="1:2" x14ac:dyDescent="0.25">
      <c r="A44" s="3">
        <v>0.16895552018393639</v>
      </c>
      <c r="B44" s="3">
        <v>0.10999999995455659</v>
      </c>
    </row>
    <row r="45" spans="1:2" x14ac:dyDescent="0.25">
      <c r="A45" s="3">
        <v>0.17000243693499428</v>
      </c>
      <c r="B45" s="3">
        <v>0.11250099995718818</v>
      </c>
    </row>
    <row r="46" spans="1:2" x14ac:dyDescent="0.25">
      <c r="A46" s="3">
        <v>0.17116726134285362</v>
      </c>
      <c r="B46" s="3">
        <v>0.11499999995124306</v>
      </c>
    </row>
    <row r="47" spans="1:2" x14ac:dyDescent="0.25">
      <c r="A47" s="3">
        <v>0.17244935606085526</v>
      </c>
      <c r="B47" s="3">
        <v>0.11750099995126595</v>
      </c>
    </row>
    <row r="48" spans="1:2" x14ac:dyDescent="0.25">
      <c r="A48" s="3">
        <v>0.17384409999990594</v>
      </c>
      <c r="B48" s="3">
        <v>0.11999999995722319</v>
      </c>
    </row>
    <row r="49" spans="1:2" x14ac:dyDescent="0.25">
      <c r="A49" s="3">
        <v>0.17535047606861548</v>
      </c>
      <c r="B49" s="3">
        <v>0.12249999995723178</v>
      </c>
    </row>
    <row r="50" spans="1:2" x14ac:dyDescent="0.25">
      <c r="A50" s="3">
        <v>0.17696577877804179</v>
      </c>
      <c r="B50" s="3">
        <v>0.12500099995125877</v>
      </c>
    </row>
    <row r="51" spans="1:2" x14ac:dyDescent="0.25">
      <c r="A51" s="3">
        <v>0.17868493835226981</v>
      </c>
      <c r="B51" s="3">
        <v>0.12749999995424205</v>
      </c>
    </row>
    <row r="52" spans="1:2" x14ac:dyDescent="0.25">
      <c r="A52" s="3">
        <v>0.18050843444178027</v>
      </c>
      <c r="B52" s="3">
        <v>0.12999999995733788</v>
      </c>
    </row>
    <row r="53" spans="1:2" x14ac:dyDescent="0.25">
      <c r="A53" s="3">
        <v>0.18244893860098182</v>
      </c>
      <c r="B53" s="3">
        <v>0.13249999999337034</v>
      </c>
    </row>
    <row r="54" spans="1:2" x14ac:dyDescent="0.25">
      <c r="A54" s="3">
        <v>0.18450760866067115</v>
      </c>
      <c r="B54" s="3">
        <v>0.13500000002002496</v>
      </c>
    </row>
    <row r="55" spans="1:2" x14ac:dyDescent="0.25">
      <c r="A55" s="3">
        <v>0.18668053532561879</v>
      </c>
      <c r="B55" s="3">
        <v>0.13750000002002555</v>
      </c>
    </row>
    <row r="56" spans="1:2" x14ac:dyDescent="0.25">
      <c r="A56" s="3">
        <v>0.18896377708901507</v>
      </c>
      <c r="B56" s="3">
        <v>0.14000000002002547</v>
      </c>
    </row>
    <row r="57" spans="1:2" x14ac:dyDescent="0.25">
      <c r="A57" s="3">
        <v>0.19135338512955979</v>
      </c>
      <c r="B57" s="3">
        <v>0.14250000002002516</v>
      </c>
    </row>
    <row r="58" spans="1:2" x14ac:dyDescent="0.25">
      <c r="A58" s="3">
        <v>0.19384542583162423</v>
      </c>
      <c r="B58" s="3">
        <v>0.14500000002002497</v>
      </c>
    </row>
    <row r="59" spans="1:2" x14ac:dyDescent="0.25">
      <c r="A59" s="3">
        <v>0.19643600076781548</v>
      </c>
      <c r="B59" s="3">
        <v>0.14750000002002542</v>
      </c>
    </row>
    <row r="60" spans="1:2" x14ac:dyDescent="0.25">
      <c r="A60" s="3">
        <v>0.19912126417329229</v>
      </c>
      <c r="B60" s="3">
        <v>0.15000000002002531</v>
      </c>
    </row>
    <row r="61" spans="1:2" x14ac:dyDescent="0.25">
      <c r="A61" s="3">
        <v>0.20189743797481433</v>
      </c>
      <c r="B61" s="3">
        <v>0.15250000002002528</v>
      </c>
    </row>
    <row r="62" spans="1:2" x14ac:dyDescent="0.25">
      <c r="A62" s="3">
        <v>0.2047608343730046</v>
      </c>
      <c r="B62" s="3">
        <v>0.15499999999491854</v>
      </c>
    </row>
    <row r="63" spans="1:2" x14ac:dyDescent="0.25">
      <c r="A63" s="3">
        <v>0.20770782742570604</v>
      </c>
      <c r="B63" s="3">
        <v>0.15749999999488529</v>
      </c>
    </row>
    <row r="64" spans="1:2" x14ac:dyDescent="0.25">
      <c r="A64" s="3">
        <v>0.21073490765515374</v>
      </c>
      <c r="B64" s="3">
        <v>0.16000000002024933</v>
      </c>
    </row>
    <row r="65" spans="1:2" x14ac:dyDescent="0.25">
      <c r="A65" s="3">
        <v>0.21383869524784851</v>
      </c>
      <c r="B65" s="3">
        <v>0.1625000000202832</v>
      </c>
    </row>
    <row r="66" spans="1:2" x14ac:dyDescent="0.25">
      <c r="A66" s="3">
        <v>0.21701588889417314</v>
      </c>
      <c r="B66" s="3">
        <v>0.16500000002002693</v>
      </c>
    </row>
    <row r="67" spans="1:2" x14ac:dyDescent="0.25">
      <c r="A67" s="3">
        <v>0.22026331207533117</v>
      </c>
      <c r="B67" s="3">
        <v>0.16750000002002416</v>
      </c>
    </row>
    <row r="68" spans="1:2" x14ac:dyDescent="0.25">
      <c r="A68" s="3">
        <v>0.22357790460323915</v>
      </c>
      <c r="B68" s="3">
        <v>0.17000000002002605</v>
      </c>
    </row>
    <row r="69" spans="1:2" x14ac:dyDescent="0.25">
      <c r="A69" s="3">
        <v>0.2269567235700535</v>
      </c>
      <c r="B69" s="3">
        <v>0.17250000002002744</v>
      </c>
    </row>
    <row r="70" spans="1:2" x14ac:dyDescent="0.25">
      <c r="A70" s="3">
        <v>0.23039695828086543</v>
      </c>
      <c r="B70" s="3">
        <v>0.17499999999461743</v>
      </c>
    </row>
    <row r="71" spans="1:2" x14ac:dyDescent="0.25">
      <c r="A71" s="3">
        <v>0.23389585453133577</v>
      </c>
      <c r="B71" s="3">
        <v>0.17750000002002606</v>
      </c>
    </row>
    <row r="72" spans="1:2" x14ac:dyDescent="0.25">
      <c r="A72" s="3">
        <v>0.23745086273522567</v>
      </c>
      <c r="B72" s="3">
        <v>0.18000000002055322</v>
      </c>
    </row>
    <row r="73" spans="1:2" x14ac:dyDescent="0.25">
      <c r="A73" s="3">
        <v>0.24105950281669014</v>
      </c>
      <c r="B73" s="3">
        <v>0.18249999999448427</v>
      </c>
    </row>
    <row r="74" spans="1:2" x14ac:dyDescent="0.25">
      <c r="A74" s="3">
        <v>0.24471935273987511</v>
      </c>
      <c r="B74" s="3">
        <v>0.18500000001967676</v>
      </c>
    </row>
    <row r="75" spans="1:2" x14ac:dyDescent="0.25">
      <c r="A75" s="3">
        <v>0.24842819798101501</v>
      </c>
      <c r="B75" s="3">
        <v>0.18750000002068401</v>
      </c>
    </row>
    <row r="76" spans="1:2" x14ac:dyDescent="0.25">
      <c r="A76" s="3">
        <v>0.25218403822971935</v>
      </c>
      <c r="B76" s="3">
        <v>0.19000000001138925</v>
      </c>
    </row>
    <row r="77" spans="1:2" x14ac:dyDescent="0.25">
      <c r="A77" s="3">
        <v>0.25598426022781673</v>
      </c>
      <c r="B77" s="3">
        <v>0.19249999998493419</v>
      </c>
    </row>
    <row r="78" spans="1:2" x14ac:dyDescent="0.25">
      <c r="A78" s="3">
        <v>0.25982642501221043</v>
      </c>
      <c r="B78" s="3">
        <v>0.19500000004771659</v>
      </c>
    </row>
    <row r="79" spans="1:2" x14ac:dyDescent="0.25">
      <c r="A79" s="3">
        <v>0.26370935665652478</v>
      </c>
      <c r="B79" s="3">
        <v>0.19750000004831444</v>
      </c>
    </row>
    <row r="80" spans="1:2" x14ac:dyDescent="0.25">
      <c r="A80" s="3">
        <v>0.26763100780777338</v>
      </c>
      <c r="B80" s="3">
        <v>0.20000000003920898</v>
      </c>
    </row>
    <row r="81" spans="1:2" x14ac:dyDescent="0.25">
      <c r="A81" s="3">
        <v>0.27158970116379089</v>
      </c>
      <c r="B81" s="3">
        <v>0.20250000000672497</v>
      </c>
    </row>
    <row r="82" spans="1:2" x14ac:dyDescent="0.25">
      <c r="A82" s="3">
        <v>0.27558384050793477</v>
      </c>
      <c r="B82" s="3">
        <v>0.20500000000540344</v>
      </c>
    </row>
    <row r="83" spans="1:2" x14ac:dyDescent="0.25">
      <c r="A83" s="3">
        <v>0.27961190680389741</v>
      </c>
      <c r="B83" s="3">
        <v>0.20750000000408328</v>
      </c>
    </row>
    <row r="84" spans="1:2" x14ac:dyDescent="0.25">
      <c r="A84" s="3">
        <v>0.28367245485626064</v>
      </c>
      <c r="B84" s="3">
        <v>0.21000000003920918</v>
      </c>
    </row>
    <row r="85" spans="1:2" x14ac:dyDescent="0.25">
      <c r="A85" s="3">
        <v>0.28776410953532766</v>
      </c>
      <c r="B85" s="3">
        <v>0.21250000003920902</v>
      </c>
    </row>
    <row r="86" spans="1:2" x14ac:dyDescent="0.25">
      <c r="A86" s="3">
        <v>0.29188946571125712</v>
      </c>
      <c r="B86" s="3">
        <v>0.21500000007923367</v>
      </c>
    </row>
    <row r="87" spans="1:2" x14ac:dyDescent="0.25">
      <c r="A87" s="3">
        <v>0.29642090428360712</v>
      </c>
      <c r="B87" s="3">
        <v>0.21749999995613931</v>
      </c>
    </row>
    <row r="88" spans="1:2" x14ac:dyDescent="0.25">
      <c r="A88" s="3">
        <v>0.30180378458017887</v>
      </c>
      <c r="B88" s="3">
        <v>0.21999999998359698</v>
      </c>
    </row>
    <row r="89" spans="1:2" x14ac:dyDescent="0.25">
      <c r="A89" s="3">
        <v>0.30799570389334957</v>
      </c>
      <c r="B89" s="3">
        <v>0.22249999998462011</v>
      </c>
    </row>
    <row r="90" spans="1:2" x14ac:dyDescent="0.25">
      <c r="A90" s="3">
        <v>0.31494894858541617</v>
      </c>
      <c r="B90" s="3">
        <v>0.22499999998462022</v>
      </c>
    </row>
    <row r="91" spans="1:2" x14ac:dyDescent="0.25">
      <c r="A91" s="3">
        <v>0.3226143041722408</v>
      </c>
      <c r="B91" s="3">
        <v>0.227499999984419</v>
      </c>
    </row>
    <row r="92" spans="1:2" x14ac:dyDescent="0.25">
      <c r="A92" s="3">
        <v>0.33094226916688624</v>
      </c>
      <c r="B92" s="3">
        <v>0.22999999998462023</v>
      </c>
    </row>
    <row r="93" spans="1:2" x14ac:dyDescent="0.25">
      <c r="A93" s="3">
        <v>0.33988416295820917</v>
      </c>
      <c r="B93" s="3">
        <v>0.23249999998482151</v>
      </c>
    </row>
    <row r="94" spans="1:2" x14ac:dyDescent="0.25">
      <c r="A94" s="3">
        <v>0.3493928452432255</v>
      </c>
      <c r="B94" s="3">
        <v>0.23499999998462021</v>
      </c>
    </row>
    <row r="95" spans="1:2" x14ac:dyDescent="0.25">
      <c r="A95" s="3">
        <v>0.35942333500882057</v>
      </c>
      <c r="B95" s="3">
        <v>0.23749999998257512</v>
      </c>
    </row>
    <row r="96" spans="1:2" x14ac:dyDescent="0.25">
      <c r="A96" s="3">
        <v>0.36993318932754343</v>
      </c>
      <c r="B96" s="3">
        <v>0.23999999998257515</v>
      </c>
    </row>
    <row r="97" spans="1:2" x14ac:dyDescent="0.25">
      <c r="A97" s="3">
        <v>0.38088272834709025</v>
      </c>
      <c r="B97" s="3">
        <v>0.24249999998257535</v>
      </c>
    </row>
    <row r="98" spans="1:2" x14ac:dyDescent="0.25">
      <c r="A98" s="3">
        <v>0.3922351314167245</v>
      </c>
      <c r="B98" s="3">
        <v>0.24499999998462027</v>
      </c>
    </row>
    <row r="99" spans="1:2" x14ac:dyDescent="0.25">
      <c r="A99" s="3">
        <v>0.4039564348352484</v>
      </c>
      <c r="B99" s="3">
        <v>0.24749999998462008</v>
      </c>
    </row>
    <row r="100" spans="1:2" x14ac:dyDescent="0.25">
      <c r="A100" s="3">
        <v>0.4160154582869352</v>
      </c>
      <c r="B100" s="3">
        <v>0.24999999998257522</v>
      </c>
    </row>
    <row r="101" spans="1:2" x14ac:dyDescent="0.25">
      <c r="A101" s="3">
        <v>0.42838368222928808</v>
      </c>
      <c r="B101" s="3">
        <v>0.25249999998257511</v>
      </c>
    </row>
    <row r="102" spans="1:2" x14ac:dyDescent="0.25">
      <c r="A102" s="3">
        <v>0.44103509411026348</v>
      </c>
      <c r="B102" s="3">
        <v>0.25499999998257489</v>
      </c>
    </row>
    <row r="103" spans="1:2" x14ac:dyDescent="0.25">
      <c r="A103" s="3">
        <v>0.45394601732283701</v>
      </c>
      <c r="B103" s="3">
        <v>0.25749999998257506</v>
      </c>
    </row>
    <row r="104" spans="1:2" x14ac:dyDescent="0.25">
      <c r="A104" s="3">
        <v>0.4671002382580044</v>
      </c>
      <c r="B104" s="3">
        <v>0.26000099997811654</v>
      </c>
    </row>
    <row r="105" spans="1:2" x14ac:dyDescent="0.25">
      <c r="A105" s="3">
        <v>0.48064104043070421</v>
      </c>
      <c r="B105" s="3">
        <v>0.26250000001663054</v>
      </c>
    </row>
    <row r="106" spans="1:2" x14ac:dyDescent="0.25">
      <c r="A106" s="3">
        <v>0.49507247013853561</v>
      </c>
      <c r="B106" s="3">
        <v>0.26499999987909723</v>
      </c>
    </row>
    <row r="107" spans="1:2" x14ac:dyDescent="0.25">
      <c r="A107" s="3">
        <v>0.51034824450952521</v>
      </c>
      <c r="B107" s="3">
        <v>0.26749999991817908</v>
      </c>
    </row>
    <row r="108" spans="1:2" x14ac:dyDescent="0.25">
      <c r="A108" s="3">
        <v>0.52639475216090081</v>
      </c>
      <c r="B108" s="3">
        <v>0.26999999991818247</v>
      </c>
    </row>
    <row r="109" spans="1:2" x14ac:dyDescent="0.25">
      <c r="A109" s="3">
        <v>0.54314372130935684</v>
      </c>
      <c r="B109" s="3">
        <v>0.27249999991817919</v>
      </c>
    </row>
    <row r="110" spans="1:2" x14ac:dyDescent="0.25">
      <c r="A110" s="3">
        <v>0.560532185368258</v>
      </c>
      <c r="B110" s="3">
        <v>0.27499999985186208</v>
      </c>
    </row>
    <row r="111" spans="1:2" x14ac:dyDescent="0.25">
      <c r="A111" s="3">
        <v>0.58027072984616956</v>
      </c>
      <c r="B111" s="3">
        <v>0.27750000000019126</v>
      </c>
    </row>
    <row r="112" spans="1:2" x14ac:dyDescent="0.25">
      <c r="A112" s="3">
        <v>0.58722458709113878</v>
      </c>
      <c r="B112" s="3">
        <v>0.27817719654289824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2"/>
  <sheetViews>
    <sheetView workbookViewId="0">
      <selection sqref="A1:B112"/>
    </sheetView>
  </sheetViews>
  <sheetFormatPr defaultRowHeight="15" x14ac:dyDescent="0.25"/>
  <sheetData>
    <row r="1" spans="1:2" x14ac:dyDescent="0.25">
      <c r="A1">
        <v>0.21091539419068489</v>
      </c>
      <c r="B1" s="3">
        <v>2.5000000130118594E-3</v>
      </c>
    </row>
    <row r="2" spans="1:2" x14ac:dyDescent="0.25">
      <c r="A2">
        <v>0.20805798787922256</v>
      </c>
      <c r="B2" s="3">
        <v>4.9999999509275674E-3</v>
      </c>
    </row>
    <row r="3" spans="1:2" x14ac:dyDescent="0.25">
      <c r="A3">
        <v>0.20527026710241247</v>
      </c>
      <c r="B3" s="3">
        <v>7.4999999605105463E-3</v>
      </c>
    </row>
    <row r="4" spans="1:2" x14ac:dyDescent="0.25">
      <c r="A4">
        <v>0.20253608123731021</v>
      </c>
      <c r="B4" s="3">
        <v>9.9999999067711624E-3</v>
      </c>
    </row>
    <row r="5" spans="1:2" x14ac:dyDescent="0.25">
      <c r="A5">
        <v>0.19988375184470603</v>
      </c>
      <c r="B5" s="3">
        <v>1.2499999961042734E-2</v>
      </c>
    </row>
    <row r="6" spans="1:2" x14ac:dyDescent="0.25">
      <c r="A6">
        <v>0.19730096078634674</v>
      </c>
      <c r="B6" s="3">
        <v>1.4999999931308032E-2</v>
      </c>
    </row>
    <row r="7" spans="1:2" x14ac:dyDescent="0.25">
      <c r="A7">
        <v>0.19479733300093288</v>
      </c>
      <c r="B7" s="3">
        <v>1.7499999935831713E-2</v>
      </c>
    </row>
    <row r="8" spans="1:2" x14ac:dyDescent="0.25">
      <c r="A8">
        <v>0.19237364423795106</v>
      </c>
      <c r="B8" s="3">
        <v>1.9999999935775909E-2</v>
      </c>
    </row>
    <row r="9" spans="1:2" x14ac:dyDescent="0.25">
      <c r="A9">
        <v>0.19003295314514532</v>
      </c>
      <c r="B9" s="3">
        <v>2.2499999946175447E-2</v>
      </c>
    </row>
    <row r="10" spans="1:2" x14ac:dyDescent="0.25">
      <c r="A10">
        <v>0.1877783635107366</v>
      </c>
      <c r="B10" s="3">
        <v>2.49999999461754E-2</v>
      </c>
    </row>
    <row r="11" spans="1:2" x14ac:dyDescent="0.25">
      <c r="A11">
        <v>0.18561301290236162</v>
      </c>
      <c r="B11" s="3">
        <v>2.7499999946175312E-2</v>
      </c>
    </row>
    <row r="12" spans="1:2" x14ac:dyDescent="0.25">
      <c r="A12">
        <v>0.18354005979303492</v>
      </c>
      <c r="B12" s="3">
        <v>2.999999994617546E-2</v>
      </c>
    </row>
    <row r="13" spans="1:2" x14ac:dyDescent="0.25">
      <c r="A13">
        <v>0.18156266899664714</v>
      </c>
      <c r="B13" s="3">
        <v>3.249999994617532E-2</v>
      </c>
    </row>
    <row r="14" spans="1:2" x14ac:dyDescent="0.25">
      <c r="A14">
        <v>0.17968399548028172</v>
      </c>
      <c r="B14" s="3">
        <v>3.4999999946175461E-2</v>
      </c>
    </row>
    <row r="15" spans="1:2" x14ac:dyDescent="0.25">
      <c r="A15">
        <v>0.17790716659886613</v>
      </c>
      <c r="B15" s="3">
        <v>3.7499999935216334E-2</v>
      </c>
    </row>
    <row r="16" spans="1:2" x14ac:dyDescent="0.25">
      <c r="A16">
        <v>0.17623526279969789</v>
      </c>
      <c r="B16" s="3">
        <v>3.9999999935100242E-2</v>
      </c>
    </row>
    <row r="17" spans="1:2" x14ac:dyDescent="0.25">
      <c r="A17">
        <v>0.17467129704898043</v>
      </c>
      <c r="B17" s="3">
        <v>4.2499999946175246E-2</v>
      </c>
    </row>
    <row r="18" spans="1:2" x14ac:dyDescent="0.25">
      <c r="A18">
        <v>0.17321819306357947</v>
      </c>
      <c r="B18" s="3">
        <v>4.4999999946175387E-2</v>
      </c>
    </row>
    <row r="19" spans="1:2" x14ac:dyDescent="0.25">
      <c r="A19">
        <v>0.17187827628241448</v>
      </c>
      <c r="B19" s="3">
        <v>4.7499999949451782E-2</v>
      </c>
    </row>
    <row r="20" spans="1:2" x14ac:dyDescent="0.25">
      <c r="A20">
        <v>0.17065218642664379</v>
      </c>
      <c r="B20" s="3">
        <v>4.9999999946939933E-2</v>
      </c>
    </row>
    <row r="21" spans="1:2" x14ac:dyDescent="0.25">
      <c r="A21">
        <v>0.16952656788302559</v>
      </c>
      <c r="B21" s="3">
        <v>5.2500000048814333E-2</v>
      </c>
    </row>
    <row r="22" spans="1:2" x14ac:dyDescent="0.25">
      <c r="A22">
        <v>0.16846677101365842</v>
      </c>
      <c r="B22" s="3">
        <v>5.5000000043037463E-2</v>
      </c>
    </row>
    <row r="23" spans="1:2" x14ac:dyDescent="0.25">
      <c r="A23">
        <v>0.16747265721073815</v>
      </c>
      <c r="B23" s="3">
        <v>5.7499999921220693E-2</v>
      </c>
    </row>
    <row r="24" spans="1:2" x14ac:dyDescent="0.25">
      <c r="A24">
        <v>0.16654538886498974</v>
      </c>
      <c r="B24" s="3">
        <v>5.9999999960212456E-2</v>
      </c>
    </row>
    <row r="25" spans="1:2" x14ac:dyDescent="0.25">
      <c r="A25">
        <v>0.16568610000204564</v>
      </c>
      <c r="B25" s="3">
        <v>6.249999996040486E-2</v>
      </c>
    </row>
    <row r="26" spans="1:2" x14ac:dyDescent="0.25">
      <c r="A26">
        <v>0.16489514581541556</v>
      </c>
      <c r="B26" s="3">
        <v>6.4999999957624705E-2</v>
      </c>
    </row>
    <row r="27" spans="1:2" x14ac:dyDescent="0.25">
      <c r="A27">
        <v>0.16416284434286216</v>
      </c>
      <c r="B27" s="3">
        <v>6.7499999956921242E-2</v>
      </c>
    </row>
    <row r="28" spans="1:2" x14ac:dyDescent="0.25">
      <c r="A28">
        <v>0.16348635320443589</v>
      </c>
      <c r="B28" s="3">
        <v>6.9999999953537242E-2</v>
      </c>
    </row>
    <row r="29" spans="1:2" x14ac:dyDescent="0.25">
      <c r="A29">
        <v>0.16286918145992293</v>
      </c>
      <c r="B29" s="3">
        <v>7.2499999959473871E-2</v>
      </c>
    </row>
    <row r="30" spans="1:2" x14ac:dyDescent="0.25">
      <c r="A30">
        <v>0.16231074457184741</v>
      </c>
      <c r="B30" s="3">
        <v>7.4999999956433722E-2</v>
      </c>
    </row>
    <row r="31" spans="1:2" x14ac:dyDescent="0.25">
      <c r="A31">
        <v>0.16180990608575549</v>
      </c>
      <c r="B31" s="3">
        <v>7.7500999953149075E-2</v>
      </c>
    </row>
    <row r="32" spans="1:2" x14ac:dyDescent="0.25">
      <c r="A32">
        <v>0.16137041360090185</v>
      </c>
      <c r="B32" s="3">
        <v>8.0000999959595254E-2</v>
      </c>
    </row>
    <row r="33" spans="1:2" x14ac:dyDescent="0.25">
      <c r="A33">
        <v>0.16099131389919982</v>
      </c>
      <c r="B33" s="3">
        <v>8.2500999956538063E-2</v>
      </c>
    </row>
    <row r="34" spans="1:2" x14ac:dyDescent="0.25">
      <c r="A34">
        <v>0.16067157297146464</v>
      </c>
      <c r="B34" s="3">
        <v>8.4999999953189659E-2</v>
      </c>
    </row>
    <row r="35" spans="1:2" x14ac:dyDescent="0.25">
      <c r="A35">
        <v>0.16041410981166704</v>
      </c>
      <c r="B35" s="3">
        <v>8.7499999959572278E-2</v>
      </c>
    </row>
    <row r="36" spans="1:2" x14ac:dyDescent="0.25">
      <c r="A36">
        <v>0.16021701683750539</v>
      </c>
      <c r="B36" s="3">
        <v>9.0000999950058322E-2</v>
      </c>
    </row>
    <row r="37" spans="1:2" x14ac:dyDescent="0.25">
      <c r="A37">
        <v>0.1600825721633819</v>
      </c>
      <c r="B37" s="3">
        <v>9.2499999960990134E-2</v>
      </c>
    </row>
    <row r="38" spans="1:2" x14ac:dyDescent="0.25">
      <c r="A38">
        <v>0.16000907300662734</v>
      </c>
      <c r="B38" s="3">
        <v>9.5000999955620863E-2</v>
      </c>
    </row>
    <row r="39" spans="1:2" x14ac:dyDescent="0.25">
      <c r="A39">
        <v>0.15999762640986923</v>
      </c>
      <c r="B39" s="3">
        <v>9.7500999952607248E-2</v>
      </c>
    </row>
    <row r="40" spans="1:2" x14ac:dyDescent="0.25">
      <c r="A40">
        <v>0.16006058848160148</v>
      </c>
      <c r="B40" s="3">
        <v>9.999999995983222E-2</v>
      </c>
    </row>
    <row r="41" spans="1:2" x14ac:dyDescent="0.25">
      <c r="A41">
        <v>0.16025364101297937</v>
      </c>
      <c r="B41" s="3">
        <v>0.10250099995794049</v>
      </c>
    </row>
    <row r="42" spans="1:2" x14ac:dyDescent="0.25">
      <c r="A42">
        <v>0.16058268154711042</v>
      </c>
      <c r="B42" s="3">
        <v>0.10499999995795017</v>
      </c>
    </row>
    <row r="43" spans="1:2" x14ac:dyDescent="0.25">
      <c r="A43">
        <v>0.16104718843619825</v>
      </c>
      <c r="B43" s="3">
        <v>0.10749999995791755</v>
      </c>
    </row>
    <row r="44" spans="1:2" x14ac:dyDescent="0.25">
      <c r="A44">
        <v>0.16164589028158133</v>
      </c>
      <c r="B44" s="3">
        <v>0.10999999995792581</v>
      </c>
    </row>
    <row r="45" spans="1:2" x14ac:dyDescent="0.25">
      <c r="A45">
        <v>0.16237730271761389</v>
      </c>
      <c r="B45" s="3">
        <v>0.11249999995793085</v>
      </c>
    </row>
    <row r="46" spans="1:2" x14ac:dyDescent="0.25">
      <c r="A46">
        <v>0.16323964188286888</v>
      </c>
      <c r="B46" s="3">
        <v>0.11499999995911642</v>
      </c>
    </row>
    <row r="47" spans="1:2" x14ac:dyDescent="0.25">
      <c r="A47">
        <v>0.16422382616798234</v>
      </c>
      <c r="B47" s="3">
        <v>0.11749999995292715</v>
      </c>
    </row>
    <row r="48" spans="1:2" x14ac:dyDescent="0.25">
      <c r="A48">
        <v>0.16531477785241586</v>
      </c>
      <c r="B48" s="3">
        <v>0.11999999995398711</v>
      </c>
    </row>
    <row r="49" spans="1:2" x14ac:dyDescent="0.25">
      <c r="A49">
        <v>0.16651038909163565</v>
      </c>
      <c r="B49" s="3">
        <v>0.122499999950828</v>
      </c>
    </row>
    <row r="50" spans="1:2" x14ac:dyDescent="0.25">
      <c r="A50">
        <v>0.16780924894595758</v>
      </c>
      <c r="B50" s="3">
        <v>0.12499999996277474</v>
      </c>
    </row>
    <row r="51" spans="1:2" x14ac:dyDescent="0.25">
      <c r="A51">
        <v>0.16920879602040953</v>
      </c>
      <c r="B51" s="3">
        <v>0.12749999995665451</v>
      </c>
    </row>
    <row r="52" spans="1:2" x14ac:dyDescent="0.25">
      <c r="A52">
        <v>0.17070699591152819</v>
      </c>
      <c r="B52" s="3">
        <v>0.12999999996275785</v>
      </c>
    </row>
    <row r="53" spans="1:2" x14ac:dyDescent="0.25">
      <c r="A53">
        <v>0.17230149368215827</v>
      </c>
      <c r="B53" s="3">
        <v>0.1325009999566672</v>
      </c>
    </row>
    <row r="54" spans="1:2" x14ac:dyDescent="0.25">
      <c r="A54">
        <v>0.17398895181375931</v>
      </c>
      <c r="B54" s="3">
        <v>0.13499999996264311</v>
      </c>
    </row>
    <row r="55" spans="1:2" x14ac:dyDescent="0.25">
      <c r="A55">
        <v>0.17578676048435335</v>
      </c>
      <c r="B55" s="3">
        <v>0.13749999999743268</v>
      </c>
    </row>
    <row r="56" spans="1:2" x14ac:dyDescent="0.25">
      <c r="A56">
        <v>0.17769741922756774</v>
      </c>
      <c r="B56" s="3">
        <v>0.1399999999877658</v>
      </c>
    </row>
    <row r="57" spans="1:2" x14ac:dyDescent="0.25">
      <c r="A57">
        <v>0.17971790189897521</v>
      </c>
      <c r="B57" s="3">
        <v>0.14249999999743118</v>
      </c>
    </row>
    <row r="58" spans="1:2" x14ac:dyDescent="0.25">
      <c r="A58">
        <v>0.18184398137642321</v>
      </c>
      <c r="B58" s="3">
        <v>0.1449999999877658</v>
      </c>
    </row>
    <row r="59" spans="1:2" x14ac:dyDescent="0.25">
      <c r="A59">
        <v>0.18407255821442517</v>
      </c>
      <c r="B59" s="3">
        <v>0.14749999999743121</v>
      </c>
    </row>
    <row r="60" spans="1:2" x14ac:dyDescent="0.25">
      <c r="A60">
        <v>0.18639940355967888</v>
      </c>
      <c r="B60" s="3">
        <v>0.14999999998776584</v>
      </c>
    </row>
    <row r="61" spans="1:2" x14ac:dyDescent="0.25">
      <c r="A61">
        <v>0.1888214300174319</v>
      </c>
      <c r="B61" s="3">
        <v>0.15249999999743125</v>
      </c>
    </row>
    <row r="62" spans="1:2" x14ac:dyDescent="0.25">
      <c r="A62">
        <v>0.19133448474821024</v>
      </c>
      <c r="B62" s="3">
        <v>0.15499999998776573</v>
      </c>
    </row>
    <row r="63" spans="1:2" x14ac:dyDescent="0.25">
      <c r="A63">
        <v>0.19393556017385069</v>
      </c>
      <c r="B63" s="3">
        <v>0.15749999999743128</v>
      </c>
    </row>
    <row r="64" spans="1:2" x14ac:dyDescent="0.25">
      <c r="A64">
        <v>0.19662063925795364</v>
      </c>
      <c r="B64" s="3">
        <v>0.15999999998776587</v>
      </c>
    </row>
    <row r="65" spans="1:2" x14ac:dyDescent="0.25">
      <c r="A65">
        <v>0.19938684555256947</v>
      </c>
      <c r="B65" s="3">
        <v>0.1624999999950173</v>
      </c>
    </row>
    <row r="66" spans="1:2" x14ac:dyDescent="0.25">
      <c r="A66">
        <v>0.20223033855587572</v>
      </c>
      <c r="B66" s="3">
        <v>0.1649999999877455</v>
      </c>
    </row>
    <row r="67" spans="1:2" x14ac:dyDescent="0.25">
      <c r="A67">
        <v>0.20514840871928403</v>
      </c>
      <c r="B67" s="3">
        <v>0.16749999999743118</v>
      </c>
    </row>
    <row r="68" spans="1:2" x14ac:dyDescent="0.25">
      <c r="A68">
        <v>0.20813742384430767</v>
      </c>
      <c r="B68" s="3">
        <v>0.16999999998776602</v>
      </c>
    </row>
    <row r="69" spans="1:2" x14ac:dyDescent="0.25">
      <c r="A69">
        <v>0.21119485939440008</v>
      </c>
      <c r="B69" s="3">
        <v>0.17249999999743101</v>
      </c>
    </row>
    <row r="70" spans="1:2" x14ac:dyDescent="0.25">
      <c r="A70">
        <v>0.21431730657728129</v>
      </c>
      <c r="B70" s="3">
        <v>0.17499999998776594</v>
      </c>
    </row>
    <row r="71" spans="1:2" x14ac:dyDescent="0.25">
      <c r="A71">
        <v>0.21750243904388764</v>
      </c>
      <c r="B71" s="3">
        <v>0.17749999999743116</v>
      </c>
    </row>
    <row r="72" spans="1:2" x14ac:dyDescent="0.25">
      <c r="A72">
        <v>0.22074707679699826</v>
      </c>
      <c r="B72" s="3">
        <v>0.17999999998776575</v>
      </c>
    </row>
    <row r="73" spans="1:2" x14ac:dyDescent="0.25">
      <c r="A73">
        <v>0.22404909432153167</v>
      </c>
      <c r="B73" s="3">
        <v>0.1824999999974313</v>
      </c>
    </row>
    <row r="74" spans="1:2" x14ac:dyDescent="0.25">
      <c r="A74">
        <v>0.22740553918212691</v>
      </c>
      <c r="B74" s="3">
        <v>0.18499999998537803</v>
      </c>
    </row>
    <row r="75" spans="1:2" x14ac:dyDescent="0.25">
      <c r="A75">
        <v>0.23081448385743633</v>
      </c>
      <c r="B75" s="3">
        <v>0.18749999999502806</v>
      </c>
    </row>
    <row r="76" spans="1:2" x14ac:dyDescent="0.25">
      <c r="A76">
        <v>0.23427319503479446</v>
      </c>
      <c r="B76" s="3">
        <v>0.18999999998773479</v>
      </c>
    </row>
    <row r="77" spans="1:2" x14ac:dyDescent="0.25">
      <c r="A77">
        <v>0.237779936047082</v>
      </c>
      <c r="B77" s="3">
        <v>0.19249999999743134</v>
      </c>
    </row>
    <row r="78" spans="1:2" x14ac:dyDescent="0.25">
      <c r="A78">
        <v>0.24133218576343479</v>
      </c>
      <c r="B78" s="3">
        <v>0.19499999997616546</v>
      </c>
    </row>
    <row r="79" spans="1:2" x14ac:dyDescent="0.25">
      <c r="A79">
        <v>0.24492948057135536</v>
      </c>
      <c r="B79" s="3">
        <v>0.19750099999156176</v>
      </c>
    </row>
    <row r="80" spans="1:2" x14ac:dyDescent="0.25">
      <c r="A80">
        <v>0.24856615579765615</v>
      </c>
      <c r="B80" s="3">
        <v>0.1999999999922408</v>
      </c>
    </row>
    <row r="81" spans="1:2" x14ac:dyDescent="0.25">
      <c r="A81">
        <v>0.25227538893523249</v>
      </c>
      <c r="B81" s="3">
        <v>0.20250000011826211</v>
      </c>
    </row>
    <row r="82" spans="1:2" x14ac:dyDescent="0.25">
      <c r="A82">
        <v>0.25606519879641071</v>
      </c>
      <c r="B82" s="3">
        <v>0.20500000011826278</v>
      </c>
    </row>
    <row r="83" spans="1:2" x14ac:dyDescent="0.25">
      <c r="A83">
        <v>0.25993206101012623</v>
      </c>
      <c r="B83" s="3">
        <v>0.20750000002509927</v>
      </c>
    </row>
    <row r="84" spans="1:2" x14ac:dyDescent="0.25">
      <c r="A84">
        <v>0.26387258858833446</v>
      </c>
      <c r="B84" s="3">
        <v>0.21000000011826303</v>
      </c>
    </row>
    <row r="85" spans="1:2" x14ac:dyDescent="0.25">
      <c r="A85">
        <v>0.2678835303070119</v>
      </c>
      <c r="B85" s="3">
        <v>0.21250000011826281</v>
      </c>
    </row>
    <row r="86" spans="1:2" x14ac:dyDescent="0.25">
      <c r="A86">
        <v>0.2719617706949089</v>
      </c>
      <c r="B86" s="3">
        <v>0.21500000000487202</v>
      </c>
    </row>
    <row r="87" spans="1:2" x14ac:dyDescent="0.25">
      <c r="A87">
        <v>0.2761382937195726</v>
      </c>
      <c r="B87" s="3">
        <v>0.21750000001099792</v>
      </c>
    </row>
    <row r="88" spans="1:2" x14ac:dyDescent="0.25">
      <c r="A88">
        <v>0.2811329712419694</v>
      </c>
      <c r="B88" s="3">
        <v>0.22000000002749823</v>
      </c>
    </row>
    <row r="89" spans="1:2" x14ac:dyDescent="0.25">
      <c r="A89">
        <v>0.28719092059262641</v>
      </c>
      <c r="B89" s="3">
        <v>0.22250000002749803</v>
      </c>
    </row>
    <row r="90" spans="1:2" x14ac:dyDescent="0.25">
      <c r="A90">
        <v>0.29424647717357377</v>
      </c>
      <c r="B90" s="3">
        <v>0.22500000002749818</v>
      </c>
    </row>
    <row r="91" spans="1:2" x14ac:dyDescent="0.25">
      <c r="A91">
        <v>0.30222978161324876</v>
      </c>
      <c r="B91" s="3">
        <v>0.22750000002749809</v>
      </c>
    </row>
    <row r="92" spans="1:2" x14ac:dyDescent="0.25">
      <c r="A92">
        <v>0.31106941277734351</v>
      </c>
      <c r="B92" s="3">
        <v>0.23000000002749807</v>
      </c>
    </row>
    <row r="93" spans="1:2" x14ac:dyDescent="0.25">
      <c r="A93">
        <v>0.32069456706343846</v>
      </c>
      <c r="B93" s="3">
        <v>0.23250000002749813</v>
      </c>
    </row>
    <row r="94" spans="1:2" x14ac:dyDescent="0.25">
      <c r="A94">
        <v>0.33103673244103993</v>
      </c>
      <c r="B94" s="3">
        <v>0.23500000002613802</v>
      </c>
    </row>
    <row r="95" spans="1:2" x14ac:dyDescent="0.25">
      <c r="A95">
        <v>0.34203087319843384</v>
      </c>
      <c r="B95" s="3">
        <v>0.23750000002749819</v>
      </c>
    </row>
    <row r="96" spans="1:2" x14ac:dyDescent="0.25">
      <c r="A96">
        <v>0.35361618362200953</v>
      </c>
      <c r="B96" s="3">
        <v>0.24000000002749811</v>
      </c>
    </row>
    <row r="97" spans="1:2" x14ac:dyDescent="0.25">
      <c r="A97">
        <v>0.36573648918944662</v>
      </c>
      <c r="B97" s="3">
        <v>0.24250000002749816</v>
      </c>
    </row>
    <row r="98" spans="1:2" x14ac:dyDescent="0.25">
      <c r="A98">
        <v>0.37834037695081413</v>
      </c>
      <c r="B98" s="3">
        <v>0.2450000000261382</v>
      </c>
    </row>
    <row r="99" spans="1:2" x14ac:dyDescent="0.25">
      <c r="A99">
        <v>0.3913811304209539</v>
      </c>
      <c r="B99" s="3">
        <v>0.24750000002613795</v>
      </c>
    </row>
    <row r="100" spans="1:2" x14ac:dyDescent="0.25">
      <c r="A100">
        <v>0.40481653224713837</v>
      </c>
      <c r="B100" s="3">
        <v>0.25000000002749817</v>
      </c>
    </row>
    <row r="101" spans="1:2" x14ac:dyDescent="0.25">
      <c r="A101">
        <v>0.41860858496491798</v>
      </c>
      <c r="B101" s="3">
        <v>0.25250000002613815</v>
      </c>
    </row>
    <row r="102" spans="1:2" x14ac:dyDescent="0.25">
      <c r="A102">
        <v>0.43272318766710161</v>
      </c>
      <c r="B102" s="3">
        <v>0.25500000002613799</v>
      </c>
    </row>
    <row r="103" spans="1:2" x14ac:dyDescent="0.25">
      <c r="A103">
        <v>0.44712979546996806</v>
      </c>
      <c r="B103" s="3">
        <v>0.25750000002749818</v>
      </c>
    </row>
    <row r="104" spans="1:2" x14ac:dyDescent="0.25">
      <c r="A104">
        <v>0.46180108049009394</v>
      </c>
      <c r="B104" s="3">
        <v>0.26000000002613805</v>
      </c>
    </row>
    <row r="105" spans="1:2" x14ac:dyDescent="0.25">
      <c r="A105">
        <v>0.4767126062948327</v>
      </c>
      <c r="B105" s="3">
        <v>0.26250000002613816</v>
      </c>
    </row>
    <row r="106" spans="1:2" x14ac:dyDescent="0.25">
      <c r="A106">
        <v>0.49184252273031626</v>
      </c>
      <c r="B106" s="3">
        <v>0.26500000002613811</v>
      </c>
    </row>
    <row r="107" spans="1:2" x14ac:dyDescent="0.25">
      <c r="A107">
        <v>0.50717128510765175</v>
      </c>
      <c r="B107" s="3">
        <v>0.26750000002613816</v>
      </c>
    </row>
    <row r="108" spans="1:2" x14ac:dyDescent="0.25">
      <c r="A108">
        <v>0.52268139895780408</v>
      </c>
      <c r="B108" s="3">
        <v>0.27000000002613816</v>
      </c>
    </row>
    <row r="109" spans="1:2" x14ac:dyDescent="0.25">
      <c r="A109">
        <v>0.53837115311886252</v>
      </c>
      <c r="B109" s="3">
        <v>0.27250000000417707</v>
      </c>
    </row>
    <row r="110" spans="1:2" x14ac:dyDescent="0.25">
      <c r="A110">
        <v>0.55454734784111881</v>
      </c>
      <c r="B110" s="3">
        <v>0.27499999996455776</v>
      </c>
    </row>
    <row r="111" spans="1:2" x14ac:dyDescent="0.25">
      <c r="A111">
        <v>0.57273631574640238</v>
      </c>
      <c r="B111" s="3">
        <v>0.27750099999999994</v>
      </c>
    </row>
    <row r="112" spans="1:2" x14ac:dyDescent="0.25">
      <c r="A112">
        <v>0.57918177184291697</v>
      </c>
      <c r="B112" s="3">
        <v>0.27817719654289824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C153"/>
  <sheetViews>
    <sheetView topLeftCell="A121" workbookViewId="0">
      <selection activeCell="C39" sqref="C39:M151"/>
    </sheetView>
  </sheetViews>
  <sheetFormatPr defaultRowHeight="15" x14ac:dyDescent="0.25"/>
  <cols>
    <col min="1" max="1" width="15.28515625" bestFit="1" customWidth="1"/>
    <col min="3" max="3" width="23.85546875" bestFit="1" customWidth="1"/>
    <col min="4" max="4" width="15.85546875" bestFit="1" customWidth="1"/>
    <col min="5" max="5" width="17.28515625" bestFit="1" customWidth="1"/>
    <col min="6" max="6" width="16.5703125" bestFit="1" customWidth="1"/>
    <col min="7" max="7" width="16.85546875" bestFit="1" customWidth="1"/>
    <col min="8" max="8" width="16" bestFit="1" customWidth="1"/>
    <col min="9" max="9" width="17.85546875" bestFit="1" customWidth="1"/>
    <col min="10" max="10" width="15.42578125" bestFit="1" customWidth="1"/>
    <col min="11" max="11" width="16.140625" bestFit="1" customWidth="1"/>
    <col min="12" max="12" width="17.7109375" bestFit="1" customWidth="1"/>
    <col min="13" max="13" width="16.7109375" bestFit="1" customWidth="1"/>
    <col min="14" max="14" width="9.42578125" bestFit="1" customWidth="1"/>
  </cols>
  <sheetData>
    <row r="3" spans="3:29" x14ac:dyDescent="0.25">
      <c r="D3" t="s">
        <v>34</v>
      </c>
      <c r="E3" t="s">
        <v>35</v>
      </c>
      <c r="F3" t="s">
        <v>36</v>
      </c>
      <c r="G3" t="s">
        <v>37</v>
      </c>
      <c r="H3" t="s">
        <v>38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</row>
    <row r="4" spans="3:29" x14ac:dyDescent="0.25">
      <c r="C4" t="s">
        <v>177</v>
      </c>
      <c r="D4" s="11">
        <v>0</v>
      </c>
      <c r="E4" s="11">
        <v>0</v>
      </c>
      <c r="F4" s="11">
        <v>0</v>
      </c>
      <c r="G4" s="11">
        <v>1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O4" s="9">
        <f>SUM(D4:M4)</f>
        <v>1</v>
      </c>
    </row>
    <row r="5" spans="3:29" x14ac:dyDescent="0.25">
      <c r="C5" t="s">
        <v>2</v>
      </c>
      <c r="D5" s="3">
        <v>0.19470819078967383</v>
      </c>
      <c r="E5" s="3">
        <v>5.8174480648492927E-2</v>
      </c>
      <c r="F5" s="3">
        <v>0.23104899012545282</v>
      </c>
      <c r="G5" s="3">
        <v>0.27817719654289824</v>
      </c>
      <c r="H5" s="3">
        <v>8.1880705316035099E-2</v>
      </c>
      <c r="I5" s="3">
        <v>2.2143233067205313E-2</v>
      </c>
      <c r="J5" s="3">
        <v>6.9598841837230183E-2</v>
      </c>
      <c r="K5" s="3">
        <v>0.20175306350938599</v>
      </c>
      <c r="L5" s="3">
        <v>-0.15450399507195331</v>
      </c>
      <c r="M5" s="3">
        <v>9.3203713903988045E-2</v>
      </c>
    </row>
    <row r="6" spans="3:29" x14ac:dyDescent="0.25">
      <c r="C6" t="s">
        <v>50</v>
      </c>
      <c r="D6" s="22">
        <v>0.30587058233905395</v>
      </c>
      <c r="E6" s="22">
        <v>0.26527826982540953</v>
      </c>
      <c r="F6" s="22">
        <v>1.4583796853377555</v>
      </c>
      <c r="G6" s="22">
        <v>0.58722458709113878</v>
      </c>
      <c r="H6" s="22">
        <v>0.36970936762122347</v>
      </c>
      <c r="I6" s="22">
        <v>0.5691333884778218</v>
      </c>
      <c r="J6" s="22">
        <v>0.21005050587508628</v>
      </c>
      <c r="K6" s="22">
        <v>0.536609699484483</v>
      </c>
      <c r="L6" s="22">
        <v>0.47127992904962607</v>
      </c>
      <c r="M6" s="22">
        <v>0.22401489021959478</v>
      </c>
    </row>
    <row r="7" spans="3:29" x14ac:dyDescent="0.25">
      <c r="C7" t="s">
        <v>12</v>
      </c>
      <c r="D7">
        <v>0.70493099999999997</v>
      </c>
      <c r="E7">
        <v>9.3576069999999997E-2</v>
      </c>
      <c r="F7">
        <v>2.1423610000000002</v>
      </c>
      <c r="G7">
        <v>1.2409289999999999</v>
      </c>
      <c r="H7">
        <v>0.14334060000000001</v>
      </c>
      <c r="I7">
        <v>2.2053410000000002</v>
      </c>
      <c r="J7">
        <v>0.70560929999999999</v>
      </c>
      <c r="K7">
        <v>1.858236</v>
      </c>
      <c r="L7">
        <v>0.3527845</v>
      </c>
      <c r="M7">
        <v>0.59457159999999998</v>
      </c>
    </row>
    <row r="8" spans="3:29" x14ac:dyDescent="0.25">
      <c r="T8">
        <f t="shared" ref="T8:T39" si="0">$D$7*D40</f>
        <v>0</v>
      </c>
      <c r="U8">
        <f t="shared" ref="U8:U39" si="1">$E$7*E40</f>
        <v>1.2137928314885289E-2</v>
      </c>
      <c r="V8">
        <f t="shared" ref="V8:V39" si="2">$F$7*F40</f>
        <v>0.11587050570585153</v>
      </c>
      <c r="W8">
        <f t="shared" ref="W8:W39" si="3">$G$7*G40</f>
        <v>0.12917680233899023</v>
      </c>
      <c r="X8">
        <f t="shared" ref="X8:X39" si="4">$H$7*H40</f>
        <v>6.817255098987716E-3</v>
      </c>
      <c r="Y8">
        <f t="shared" ref="Y8:Y39" si="5">$I$7*I40</f>
        <v>0.43722017617899694</v>
      </c>
      <c r="Z8">
        <f t="shared" ref="Z8:Z39" si="6">$J$7*J40</f>
        <v>5.4341260448061993E-2</v>
      </c>
      <c r="AA8">
        <f t="shared" ref="AA8:AA39" si="7">$K$7*K40</f>
        <v>0</v>
      </c>
      <c r="AB8">
        <f t="shared" ref="AB8:AB39" si="8">$L$7*L40</f>
        <v>0.13733111339569287</v>
      </c>
      <c r="AC8">
        <f t="shared" ref="AC8:AC39" si="9">$M$7*M40</f>
        <v>0</v>
      </c>
    </row>
    <row r="9" spans="3:29" x14ac:dyDescent="0.25">
      <c r="D9">
        <v>9.3556813140431988E-2</v>
      </c>
      <c r="E9">
        <v>2.5469055798091188E-2</v>
      </c>
      <c r="F9">
        <v>0.11090798260819386</v>
      </c>
      <c r="G9">
        <v>5.7200002791316477E-2</v>
      </c>
      <c r="H9">
        <v>3.3176215931352601E-2</v>
      </c>
      <c r="I9">
        <v>1.8814076587253859E-2</v>
      </c>
      <c r="J9">
        <v>1.6883673375127289E-2</v>
      </c>
      <c r="K9">
        <v>3.8813586865421787E-2</v>
      </c>
      <c r="L9">
        <v>3.4790642117969922E-2</v>
      </c>
      <c r="M9">
        <v>2.6640684249837808E-2</v>
      </c>
      <c r="T9">
        <f t="shared" si="0"/>
        <v>0</v>
      </c>
      <c r="U9">
        <f t="shared" si="1"/>
        <v>1.2394274094998563E-2</v>
      </c>
      <c r="V9">
        <f t="shared" si="2"/>
        <v>0.11443567086241374</v>
      </c>
      <c r="W9">
        <f t="shared" si="3"/>
        <v>0.13089686098593331</v>
      </c>
      <c r="X9">
        <f t="shared" si="4"/>
        <v>6.7836302948744006E-3</v>
      </c>
      <c r="Y9">
        <f t="shared" si="5"/>
        <v>0.42581797064700116</v>
      </c>
      <c r="Z9">
        <f t="shared" si="6"/>
        <v>6.23595525971124E-2</v>
      </c>
      <c r="AA9">
        <f t="shared" si="7"/>
        <v>0</v>
      </c>
      <c r="AB9">
        <f t="shared" si="8"/>
        <v>0.13400979098931445</v>
      </c>
      <c r="AC9">
        <f t="shared" si="9"/>
        <v>0</v>
      </c>
    </row>
    <row r="10" spans="3:29" x14ac:dyDescent="0.25">
      <c r="D10">
        <v>2.5469055798091188E-2</v>
      </c>
      <c r="E10">
        <v>7.0372560441562773E-2</v>
      </c>
      <c r="F10">
        <v>5.1142162936790615E-2</v>
      </c>
      <c r="G10">
        <v>1.3226921763170786E-2</v>
      </c>
      <c r="H10">
        <v>3.7875003287782594E-2</v>
      </c>
      <c r="I10">
        <v>5.3350834760236471E-2</v>
      </c>
      <c r="J10">
        <v>2.2050415219522248E-2</v>
      </c>
      <c r="K10">
        <v>4.8744954845307553E-2</v>
      </c>
      <c r="L10">
        <v>2.3874234716662675E-2</v>
      </c>
      <c r="M10">
        <v>2.1482479823673819E-2</v>
      </c>
      <c r="T10">
        <f t="shared" si="0"/>
        <v>0</v>
      </c>
      <c r="U10">
        <f t="shared" si="1"/>
        <v>1.2640207875470072E-2</v>
      </c>
      <c r="V10">
        <f t="shared" si="2"/>
        <v>0.11316042461995535</v>
      </c>
      <c r="W10">
        <f t="shared" si="3"/>
        <v>0.13277717996517038</v>
      </c>
      <c r="X10">
        <f t="shared" si="4"/>
        <v>6.7630776574867605E-3</v>
      </c>
      <c r="Y10">
        <f t="shared" si="5"/>
        <v>0.41494182844179167</v>
      </c>
      <c r="Z10">
        <f t="shared" si="6"/>
        <v>6.9975991993860315E-2</v>
      </c>
      <c r="AA10">
        <f t="shared" si="7"/>
        <v>0</v>
      </c>
      <c r="AB10">
        <f t="shared" si="8"/>
        <v>0.13074047076848436</v>
      </c>
      <c r="AC10">
        <f t="shared" si="9"/>
        <v>0</v>
      </c>
    </row>
    <row r="11" spans="3:29" x14ac:dyDescent="0.25">
      <c r="D11">
        <v>0.11090798260819386</v>
      </c>
      <c r="E11">
        <v>5.1142162936790615E-2</v>
      </c>
      <c r="F11">
        <v>2.1268713066058509</v>
      </c>
      <c r="G11">
        <v>4.5225190505973741E-2</v>
      </c>
      <c r="H11">
        <v>4.8775313030455743E-2</v>
      </c>
      <c r="I11">
        <v>9.918670473060115E-2</v>
      </c>
      <c r="J11">
        <v>3.1420964643813658E-2</v>
      </c>
      <c r="K11">
        <v>6.6241604670922424E-2</v>
      </c>
      <c r="L11">
        <v>0.16663890391772906</v>
      </c>
      <c r="M11">
        <v>5.3651852836981428E-2</v>
      </c>
      <c r="T11">
        <f t="shared" si="0"/>
        <v>0</v>
      </c>
      <c r="U11">
        <f t="shared" si="1"/>
        <v>1.2738781479808243E-2</v>
      </c>
      <c r="V11">
        <f t="shared" si="2"/>
        <v>0.11187914956338363</v>
      </c>
      <c r="W11">
        <f t="shared" si="3"/>
        <v>0.13394151949483435</v>
      </c>
      <c r="X11">
        <f t="shared" si="4"/>
        <v>6.7674402513957796E-3</v>
      </c>
      <c r="Y11">
        <f t="shared" si="5"/>
        <v>0.40427057184892573</v>
      </c>
      <c r="Z11">
        <f t="shared" si="6"/>
        <v>7.6697453236441795E-2</v>
      </c>
      <c r="AA11">
        <f t="shared" si="7"/>
        <v>4.2478825587653384E-3</v>
      </c>
      <c r="AB11">
        <f t="shared" si="8"/>
        <v>0.12777815277846219</v>
      </c>
      <c r="AC11">
        <f t="shared" si="9"/>
        <v>0</v>
      </c>
    </row>
    <row r="12" spans="3:29" x14ac:dyDescent="0.25">
      <c r="D12">
        <v>5.7200002791316477E-2</v>
      </c>
      <c r="E12">
        <v>1.3226921763170786E-2</v>
      </c>
      <c r="F12">
        <v>4.5225190505973741E-2</v>
      </c>
      <c r="G12">
        <v>0.34483271568435847</v>
      </c>
      <c r="H12">
        <v>1.4845269387173354E-2</v>
      </c>
      <c r="I12">
        <v>-2.1274581414461577E-2</v>
      </c>
      <c r="J12">
        <v>7.4981166131530084E-3</v>
      </c>
      <c r="K12">
        <v>1.7825935941020915E-2</v>
      </c>
      <c r="L12">
        <v>4.1229498550757998E-2</v>
      </c>
      <c r="M12">
        <v>1.1577887443652976E-2</v>
      </c>
      <c r="T12">
        <f t="shared" si="0"/>
        <v>0</v>
      </c>
      <c r="U12">
        <f t="shared" si="1"/>
        <v>1.2812603913921179E-2</v>
      </c>
      <c r="V12">
        <f t="shared" si="2"/>
        <v>0.11070946945347658</v>
      </c>
      <c r="W12">
        <f t="shared" si="3"/>
        <v>0.13513230214083977</v>
      </c>
      <c r="X12">
        <f t="shared" si="4"/>
        <v>6.7843426141542887E-3</v>
      </c>
      <c r="Y12">
        <f t="shared" si="5"/>
        <v>0.39397307319751529</v>
      </c>
      <c r="Z12">
        <f t="shared" si="6"/>
        <v>8.305296695206929E-2</v>
      </c>
      <c r="AA12">
        <f t="shared" si="7"/>
        <v>8.9733364622905584E-3</v>
      </c>
      <c r="AB12">
        <f t="shared" si="8"/>
        <v>0.12488489844930492</v>
      </c>
      <c r="AC12">
        <f t="shared" si="9"/>
        <v>0</v>
      </c>
    </row>
    <row r="13" spans="3:29" x14ac:dyDescent="0.25">
      <c r="D13">
        <v>3.3176215931352601E-2</v>
      </c>
      <c r="E13">
        <v>3.7875003287782594E-2</v>
      </c>
      <c r="F13">
        <v>4.8775313030455743E-2</v>
      </c>
      <c r="G13">
        <v>1.4845269387173354E-2</v>
      </c>
      <c r="H13">
        <v>0.13668501650688497</v>
      </c>
      <c r="I13">
        <v>9.6703020304416742E-2</v>
      </c>
      <c r="J13">
        <v>4.16556944266279E-2</v>
      </c>
      <c r="K13">
        <v>2.8058309059683512E-2</v>
      </c>
      <c r="L13">
        <v>3.2781514959983583E-2</v>
      </c>
      <c r="M13">
        <v>3.5788071819516265E-2</v>
      </c>
      <c r="T13">
        <f t="shared" si="0"/>
        <v>0</v>
      </c>
      <c r="U13">
        <f t="shared" si="1"/>
        <v>1.2876006203060729E-2</v>
      </c>
      <c r="V13">
        <f t="shared" si="2"/>
        <v>0.10965168487008271</v>
      </c>
      <c r="W13">
        <f t="shared" si="3"/>
        <v>0.1364202264557399</v>
      </c>
      <c r="X13">
        <f t="shared" si="4"/>
        <v>6.8134078119429014E-3</v>
      </c>
      <c r="Y13">
        <f t="shared" si="5"/>
        <v>0.38403578868865113</v>
      </c>
      <c r="Z13">
        <f t="shared" si="6"/>
        <v>8.9114623260455883E-2</v>
      </c>
      <c r="AA13">
        <f t="shared" si="7"/>
        <v>1.3767084323035354E-2</v>
      </c>
      <c r="AB13">
        <f t="shared" si="8"/>
        <v>0.12203128319666054</v>
      </c>
      <c r="AC13">
        <f t="shared" si="9"/>
        <v>0</v>
      </c>
    </row>
    <row r="14" spans="3:29" x14ac:dyDescent="0.25">
      <c r="D14">
        <v>1.8814076587253859E-2</v>
      </c>
      <c r="E14">
        <v>5.3350834760236471E-2</v>
      </c>
      <c r="F14">
        <v>9.918670473060115E-2</v>
      </c>
      <c r="G14">
        <v>-2.1274581414461577E-2</v>
      </c>
      <c r="H14">
        <v>9.6703020304416742E-2</v>
      </c>
      <c r="I14">
        <v>0.32391281388024729</v>
      </c>
      <c r="J14">
        <v>5.5877322703363715E-2</v>
      </c>
      <c r="K14">
        <v>8.5453384961889645E-2</v>
      </c>
      <c r="L14">
        <v>3.5226920179082702E-2</v>
      </c>
      <c r="M14">
        <v>4.1858662104313091E-2</v>
      </c>
      <c r="T14">
        <f t="shared" si="0"/>
        <v>0</v>
      </c>
      <c r="U14">
        <f t="shared" si="1"/>
        <v>1.2929210193620222E-2</v>
      </c>
      <c r="V14">
        <f t="shared" si="2"/>
        <v>0.10870290383237066</v>
      </c>
      <c r="W14">
        <f t="shared" si="3"/>
        <v>0.13780451387055118</v>
      </c>
      <c r="X14">
        <f t="shared" si="4"/>
        <v>6.8544797607749961E-3</v>
      </c>
      <c r="Y14">
        <f t="shared" si="5"/>
        <v>0.37444440463178857</v>
      </c>
      <c r="Z14">
        <f t="shared" si="6"/>
        <v>9.4892081532955669E-2</v>
      </c>
      <c r="AA14">
        <f t="shared" si="7"/>
        <v>1.8632379910679224E-2</v>
      </c>
      <c r="AB14">
        <f t="shared" si="8"/>
        <v>0.11921439496673923</v>
      </c>
      <c r="AC14">
        <f t="shared" si="9"/>
        <v>0</v>
      </c>
    </row>
    <row r="15" spans="3:29" x14ac:dyDescent="0.25">
      <c r="D15">
        <v>1.6883673375127289E-2</v>
      </c>
      <c r="E15">
        <v>2.2050415219522248E-2</v>
      </c>
      <c r="F15">
        <v>3.1420964643813658E-2</v>
      </c>
      <c r="G15">
        <v>7.4981166131530084E-3</v>
      </c>
      <c r="H15">
        <v>4.16556944266279E-2</v>
      </c>
      <c r="I15">
        <v>5.5877322703363715E-2</v>
      </c>
      <c r="J15">
        <v>4.4121215018379657E-2</v>
      </c>
      <c r="K15">
        <v>1.9042647322631265E-2</v>
      </c>
      <c r="L15">
        <v>7.7003952984826055E-3</v>
      </c>
      <c r="M15">
        <v>1.2333355769413981E-2</v>
      </c>
      <c r="T15">
        <f t="shared" si="0"/>
        <v>0</v>
      </c>
      <c r="U15">
        <f t="shared" si="1"/>
        <v>1.2972389170137693E-2</v>
      </c>
      <c r="V15">
        <f t="shared" si="2"/>
        <v>0.10786125133668079</v>
      </c>
      <c r="W15">
        <f t="shared" si="3"/>
        <v>0.13928356466450653</v>
      </c>
      <c r="X15">
        <f t="shared" si="4"/>
        <v>6.9073568376401351E-3</v>
      </c>
      <c r="Y15">
        <f t="shared" si="5"/>
        <v>0.36519302315488988</v>
      </c>
      <c r="Z15">
        <f t="shared" si="6"/>
        <v>0.10039016848735596</v>
      </c>
      <c r="AA15">
        <f t="shared" si="7"/>
        <v>2.356804088416373E-2</v>
      </c>
      <c r="AB15">
        <f t="shared" si="8"/>
        <v>0.11643359496048293</v>
      </c>
      <c r="AC15">
        <f t="shared" si="9"/>
        <v>0</v>
      </c>
    </row>
    <row r="16" spans="3:29" x14ac:dyDescent="0.25">
      <c r="D16">
        <v>3.8813586865421787E-2</v>
      </c>
      <c r="E16">
        <v>4.8744954845307553E-2</v>
      </c>
      <c r="F16">
        <v>6.6241604670922424E-2</v>
      </c>
      <c r="G16">
        <v>1.7825935941020915E-2</v>
      </c>
      <c r="H16">
        <v>2.8058309059683512E-2</v>
      </c>
      <c r="I16">
        <v>8.5453384961889645E-2</v>
      </c>
      <c r="J16">
        <v>1.9042647322631265E-2</v>
      </c>
      <c r="K16">
        <v>0.28794996958082719</v>
      </c>
      <c r="L16">
        <v>7.2788485012812404E-2</v>
      </c>
      <c r="M16">
        <v>4.2613780463657207E-2</v>
      </c>
      <c r="T16">
        <f t="shared" si="0"/>
        <v>0</v>
      </c>
      <c r="U16">
        <f t="shared" si="1"/>
        <v>1.3017322229153239E-2</v>
      </c>
      <c r="V16">
        <f t="shared" si="2"/>
        <v>0.10713654343310144</v>
      </c>
      <c r="W16">
        <f t="shared" si="3"/>
        <v>0.14095367812808726</v>
      </c>
      <c r="X16">
        <f t="shared" si="4"/>
        <v>6.9973004958632937E-3</v>
      </c>
      <c r="Y16">
        <f t="shared" si="5"/>
        <v>0.35672936860812082</v>
      </c>
      <c r="Z16">
        <f t="shared" si="6"/>
        <v>0.1052842717660393</v>
      </c>
      <c r="AA16">
        <f t="shared" si="7"/>
        <v>2.8367830931610893E-2</v>
      </c>
      <c r="AB16">
        <f t="shared" si="8"/>
        <v>0.1136831387194393</v>
      </c>
      <c r="AC16">
        <f t="shared" si="9"/>
        <v>0</v>
      </c>
    </row>
    <row r="17" spans="3:29" x14ac:dyDescent="0.25">
      <c r="D17">
        <v>3.4790642117969922E-2</v>
      </c>
      <c r="E17">
        <v>2.3874234716662675E-2</v>
      </c>
      <c r="F17">
        <v>0.16663890391772906</v>
      </c>
      <c r="G17">
        <v>4.1229498550757998E-2</v>
      </c>
      <c r="H17">
        <v>3.2781514959983583E-2</v>
      </c>
      <c r="I17">
        <v>3.5226920179082702E-2</v>
      </c>
      <c r="J17">
        <v>7.7003952984826055E-3</v>
      </c>
      <c r="K17">
        <v>7.2788485012812404E-2</v>
      </c>
      <c r="L17">
        <v>0.22210477152502056</v>
      </c>
      <c r="M17">
        <v>3.5309833048596702E-2</v>
      </c>
      <c r="T17">
        <f t="shared" si="0"/>
        <v>0</v>
      </c>
      <c r="U17">
        <f t="shared" si="1"/>
        <v>1.3027053752577296E-2</v>
      </c>
      <c r="V17">
        <f t="shared" si="2"/>
        <v>0.10650619376221544</v>
      </c>
      <c r="W17">
        <f t="shared" si="3"/>
        <v>0.14253159262676893</v>
      </c>
      <c r="X17">
        <f t="shared" si="4"/>
        <v>7.0470770086660632E-3</v>
      </c>
      <c r="Y17">
        <f t="shared" si="5"/>
        <v>0.34772421432595013</v>
      </c>
      <c r="Z17">
        <f t="shared" si="6"/>
        <v>0.11054957237377742</v>
      </c>
      <c r="AA17">
        <f t="shared" si="7"/>
        <v>3.3631286236418818E-2</v>
      </c>
      <c r="AB17">
        <f t="shared" si="8"/>
        <v>0.11098793264909883</v>
      </c>
      <c r="AC17">
        <f t="shared" si="9"/>
        <v>0</v>
      </c>
    </row>
    <row r="18" spans="3:29" x14ac:dyDescent="0.25">
      <c r="D18">
        <v>2.6640684249837808E-2</v>
      </c>
      <c r="E18">
        <v>2.1482479823673819E-2</v>
      </c>
      <c r="F18">
        <v>5.3651852836981428E-2</v>
      </c>
      <c r="G18">
        <v>1.1577887443652976E-2</v>
      </c>
      <c r="H18">
        <v>3.5788071819516265E-2</v>
      </c>
      <c r="I18">
        <v>4.1858662104313091E-2</v>
      </c>
      <c r="J18">
        <v>1.2333355769413981E-2</v>
      </c>
      <c r="K18">
        <v>4.2613780463657207E-2</v>
      </c>
      <c r="L18">
        <v>3.5309833048596702E-2</v>
      </c>
      <c r="M18">
        <v>5.0182671040097104E-2</v>
      </c>
      <c r="T18">
        <f t="shared" si="0"/>
        <v>0</v>
      </c>
      <c r="U18">
        <f t="shared" si="1"/>
        <v>1.3041297370043286E-2</v>
      </c>
      <c r="V18">
        <f t="shared" si="2"/>
        <v>0.10597587673796691</v>
      </c>
      <c r="W18">
        <f t="shared" si="3"/>
        <v>0.14428038553996284</v>
      </c>
      <c r="X18">
        <f t="shared" si="4"/>
        <v>7.1340403542480314E-3</v>
      </c>
      <c r="Y18">
        <f t="shared" si="5"/>
        <v>0.33947301065212837</v>
      </c>
      <c r="Z18">
        <f t="shared" si="6"/>
        <v>0.11522916944346867</v>
      </c>
      <c r="AA18">
        <f t="shared" si="7"/>
        <v>3.8761553286400359E-2</v>
      </c>
      <c r="AB18">
        <f t="shared" si="8"/>
        <v>0.1083166539909424</v>
      </c>
      <c r="AC18">
        <f t="shared" si="9"/>
        <v>0</v>
      </c>
    </row>
    <row r="19" spans="3:29" x14ac:dyDescent="0.25">
      <c r="T19">
        <f t="shared" si="0"/>
        <v>0</v>
      </c>
      <c r="U19">
        <f t="shared" si="1"/>
        <v>1.3046210242887478E-2</v>
      </c>
      <c r="V19">
        <f t="shared" si="2"/>
        <v>0.10554499844121798</v>
      </c>
      <c r="W19">
        <f t="shared" si="3"/>
        <v>0.14611825721609414</v>
      </c>
      <c r="X19">
        <f t="shared" si="4"/>
        <v>7.232037452582411E-3</v>
      </c>
      <c r="Y19">
        <f t="shared" si="5"/>
        <v>0.33153527589006643</v>
      </c>
      <c r="Z19">
        <f t="shared" si="6"/>
        <v>0.11965059882060614</v>
      </c>
      <c r="AA19">
        <f t="shared" si="7"/>
        <v>4.395932308192723E-2</v>
      </c>
      <c r="AB19">
        <f t="shared" si="8"/>
        <v>0.10567781379876484</v>
      </c>
      <c r="AC19">
        <f t="shared" si="9"/>
        <v>0</v>
      </c>
    </row>
    <row r="20" spans="3:29" x14ac:dyDescent="0.25">
      <c r="C20" t="s">
        <v>47</v>
      </c>
      <c r="D20" s="14">
        <f>D4*SUMPRODUCT($D$4:$M$4,$D9:$M9)</f>
        <v>0</v>
      </c>
      <c r="E20" s="14">
        <f>E4*SUMPRODUCT($D$4:$M$4,$D10:$M10)</f>
        <v>0</v>
      </c>
      <c r="F20" s="14">
        <f>F4*SUMPRODUCT($D$4:$M$4,$D11:$M11)</f>
        <v>0</v>
      </c>
      <c r="G20" s="14">
        <f>G4*SUMPRODUCT($D$4:$M$4,$D12:$M12)</f>
        <v>0.34483271568435847</v>
      </c>
      <c r="H20" s="14">
        <f>H4*SUMPRODUCT($D$4:$M$4,$D13:$M13)</f>
        <v>0</v>
      </c>
      <c r="I20" s="14">
        <f>I4*SUMPRODUCT($D$4:$M$4,$D14:$M14)</f>
        <v>0</v>
      </c>
      <c r="J20" s="14">
        <f>J4*SUMPRODUCT($D$4:$M$4,$D15:$M15)</f>
        <v>0</v>
      </c>
      <c r="K20" s="14">
        <f>K4*SUMPRODUCT($D$4:$M$4,$D16:$M16)</f>
        <v>0</v>
      </c>
      <c r="L20" s="14">
        <f>L4*SUMPRODUCT($D$4:$M$4,$D17:$M17)</f>
        <v>0</v>
      </c>
      <c r="M20" s="14">
        <f>M4*SUMPRODUCT($D$4:$M$4,$D18:$M18)</f>
        <v>0</v>
      </c>
      <c r="T20">
        <f t="shared" si="0"/>
        <v>0</v>
      </c>
      <c r="U20">
        <f t="shared" si="1"/>
        <v>1.3041957638263085E-2</v>
      </c>
      <c r="V20">
        <f t="shared" si="2"/>
        <v>0.10521251968859277</v>
      </c>
      <c r="W20">
        <f t="shared" si="3"/>
        <v>0.14804069773738915</v>
      </c>
      <c r="X20">
        <f t="shared" si="4"/>
        <v>7.3407223264757345E-3</v>
      </c>
      <c r="Y20">
        <f t="shared" si="5"/>
        <v>0.32391777100252594</v>
      </c>
      <c r="Z20">
        <f t="shared" si="6"/>
        <v>0.12381126266859036</v>
      </c>
      <c r="AA20">
        <f t="shared" si="7"/>
        <v>4.9215404919284396E-2</v>
      </c>
      <c r="AB20">
        <f t="shared" si="8"/>
        <v>0.10307505591936027</v>
      </c>
      <c r="AC20">
        <f t="shared" si="9"/>
        <v>0</v>
      </c>
    </row>
    <row r="21" spans="3:29" x14ac:dyDescent="0.25">
      <c r="T21">
        <f t="shared" si="0"/>
        <v>0</v>
      </c>
      <c r="U21">
        <f t="shared" si="1"/>
        <v>1.3028694581380625E-2</v>
      </c>
      <c r="V21">
        <f t="shared" si="2"/>
        <v>0.10497626837721277</v>
      </c>
      <c r="W21">
        <f t="shared" si="3"/>
        <v>0.15004853139778696</v>
      </c>
      <c r="X21">
        <f t="shared" si="4"/>
        <v>7.4600296620924433E-3</v>
      </c>
      <c r="Y21">
        <f t="shared" si="5"/>
        <v>0.31660579324490212</v>
      </c>
      <c r="Z21">
        <f t="shared" si="6"/>
        <v>0.12772076513059549</v>
      </c>
      <c r="AA21">
        <f t="shared" si="7"/>
        <v>5.4534943113677757E-2</v>
      </c>
      <c r="AB21">
        <f t="shared" si="8"/>
        <v>0.1005046535251464</v>
      </c>
      <c r="AC21">
        <f t="shared" si="9"/>
        <v>0</v>
      </c>
    </row>
    <row r="22" spans="3:29" x14ac:dyDescent="0.25">
      <c r="C22" t="s">
        <v>46</v>
      </c>
      <c r="D22" s="3">
        <f>D4*D5</f>
        <v>0</v>
      </c>
      <c r="E22" s="3">
        <f t="shared" ref="E22:M22" si="10">E4*E5</f>
        <v>0</v>
      </c>
      <c r="F22" s="3">
        <f t="shared" si="10"/>
        <v>0</v>
      </c>
      <c r="G22" s="3">
        <f t="shared" si="10"/>
        <v>0.27817719654289824</v>
      </c>
      <c r="H22" s="3">
        <f t="shared" si="10"/>
        <v>0</v>
      </c>
      <c r="I22" s="3">
        <f t="shared" si="10"/>
        <v>0</v>
      </c>
      <c r="J22" s="3">
        <f t="shared" si="10"/>
        <v>0</v>
      </c>
      <c r="K22" s="3">
        <f t="shared" si="10"/>
        <v>0</v>
      </c>
      <c r="L22" s="3">
        <f t="shared" si="10"/>
        <v>0</v>
      </c>
      <c r="M22" s="3">
        <f t="shared" si="10"/>
        <v>0</v>
      </c>
      <c r="T22">
        <f t="shared" si="0"/>
        <v>0</v>
      </c>
      <c r="U22">
        <f t="shared" si="1"/>
        <v>1.3006568733503594E-2</v>
      </c>
      <c r="V22">
        <f t="shared" si="2"/>
        <v>0.1048346844242089</v>
      </c>
      <c r="W22">
        <f t="shared" si="3"/>
        <v>0.15214037795034749</v>
      </c>
      <c r="X22">
        <f t="shared" si="4"/>
        <v>7.5897852236320876E-3</v>
      </c>
      <c r="Y22">
        <f t="shared" si="5"/>
        <v>0.30959431967269813</v>
      </c>
      <c r="Z22">
        <f t="shared" si="6"/>
        <v>0.13138321264354494</v>
      </c>
      <c r="AA22">
        <f t="shared" si="7"/>
        <v>5.9916956413933894E-2</v>
      </c>
      <c r="AB22">
        <f t="shared" si="8"/>
        <v>9.7966064743049197E-2</v>
      </c>
      <c r="AC22">
        <f t="shared" si="9"/>
        <v>0</v>
      </c>
    </row>
    <row r="23" spans="3:29" x14ac:dyDescent="0.25">
      <c r="C23" t="s">
        <v>202</v>
      </c>
      <c r="D23" s="9">
        <f>D4*D6</f>
        <v>0</v>
      </c>
      <c r="E23" s="9">
        <f t="shared" ref="E23:M23" si="11">E4*E6</f>
        <v>0</v>
      </c>
      <c r="F23" s="9">
        <f t="shared" si="11"/>
        <v>0</v>
      </c>
      <c r="G23" s="9">
        <f t="shared" si="11"/>
        <v>0.58722458709113878</v>
      </c>
      <c r="H23" s="9">
        <f t="shared" si="11"/>
        <v>0</v>
      </c>
      <c r="I23" s="9">
        <f t="shared" si="11"/>
        <v>0</v>
      </c>
      <c r="J23" s="9">
        <f t="shared" si="11"/>
        <v>0</v>
      </c>
      <c r="K23" s="9">
        <f t="shared" si="11"/>
        <v>0</v>
      </c>
      <c r="L23" s="9">
        <f t="shared" si="11"/>
        <v>0</v>
      </c>
      <c r="M23" s="9">
        <f t="shared" si="11"/>
        <v>0</v>
      </c>
      <c r="T23">
        <f t="shared" si="0"/>
        <v>0</v>
      </c>
      <c r="U23">
        <f t="shared" si="1"/>
        <v>1.2988042261572215E-2</v>
      </c>
      <c r="V23">
        <f t="shared" si="2"/>
        <v>0.10477556426234326</v>
      </c>
      <c r="W23">
        <f t="shared" si="3"/>
        <v>0.15433957811145632</v>
      </c>
      <c r="X23">
        <f t="shared" si="4"/>
        <v>7.7483304505025236E-3</v>
      </c>
      <c r="Y23">
        <f t="shared" si="5"/>
        <v>0.3030226469211908</v>
      </c>
      <c r="Z23">
        <f t="shared" si="6"/>
        <v>0.13455168778036988</v>
      </c>
      <c r="AA23">
        <f t="shared" si="7"/>
        <v>6.5360144876972559E-2</v>
      </c>
      <c r="AB23">
        <f t="shared" si="8"/>
        <v>9.546395502442992E-2</v>
      </c>
      <c r="AC23">
        <f t="shared" si="9"/>
        <v>0</v>
      </c>
    </row>
    <row r="24" spans="3:29" x14ac:dyDescent="0.25">
      <c r="D24" s="17"/>
      <c r="E24" s="17"/>
      <c r="F24" s="17"/>
      <c r="G24" s="17"/>
      <c r="H24" s="17"/>
      <c r="I24" s="17"/>
      <c r="J24" s="17"/>
      <c r="K24" s="17"/>
      <c r="L24" s="17"/>
      <c r="M24" s="17"/>
      <c r="T24">
        <f t="shared" si="0"/>
        <v>0</v>
      </c>
      <c r="U24">
        <f t="shared" si="1"/>
        <v>1.2936376565316958E-2</v>
      </c>
      <c r="V24">
        <f t="shared" si="2"/>
        <v>0.10482926880190371</v>
      </c>
      <c r="W24">
        <f t="shared" si="3"/>
        <v>0.15656620972004304</v>
      </c>
      <c r="X24">
        <f t="shared" si="4"/>
        <v>7.8796494962140931E-3</v>
      </c>
      <c r="Y24">
        <f t="shared" si="5"/>
        <v>0.29646609317090855</v>
      </c>
      <c r="Z24">
        <f t="shared" si="6"/>
        <v>0.13797687585383209</v>
      </c>
      <c r="AA24">
        <f t="shared" si="7"/>
        <v>7.0853430721993474E-2</v>
      </c>
      <c r="AB24">
        <f t="shared" si="8"/>
        <v>9.2987133107532913E-2</v>
      </c>
      <c r="AC24">
        <f t="shared" si="9"/>
        <v>0</v>
      </c>
    </row>
    <row r="25" spans="3:29" x14ac:dyDescent="0.25">
      <c r="T25">
        <f t="shared" si="0"/>
        <v>0</v>
      </c>
      <c r="U25">
        <f t="shared" si="1"/>
        <v>1.2897863356009594E-2</v>
      </c>
      <c r="V25">
        <f t="shared" si="2"/>
        <v>0.10495319390019864</v>
      </c>
      <c r="W25">
        <f t="shared" si="3"/>
        <v>0.15891218973845836</v>
      </c>
      <c r="X25">
        <f t="shared" si="4"/>
        <v>8.0530371860620849E-3</v>
      </c>
      <c r="Y25">
        <f t="shared" si="5"/>
        <v>0.29042082032589683</v>
      </c>
      <c r="Z25">
        <f t="shared" si="6"/>
        <v>0.14074168589304806</v>
      </c>
      <c r="AA25">
        <f t="shared" si="7"/>
        <v>7.6415901321003496E-2</v>
      </c>
      <c r="AB25">
        <f t="shared" si="8"/>
        <v>9.0546942039164996E-2</v>
      </c>
      <c r="AC25">
        <f t="shared" si="9"/>
        <v>0</v>
      </c>
    </row>
    <row r="26" spans="3:29" x14ac:dyDescent="0.25">
      <c r="C26" t="s">
        <v>49</v>
      </c>
      <c r="D26" s="9">
        <f>SUM(D20:M20)</f>
        <v>0.34483271568435847</v>
      </c>
      <c r="T26">
        <f t="shared" si="0"/>
        <v>0</v>
      </c>
      <c r="U26">
        <f t="shared" si="1"/>
        <v>1.2840931329339384E-2</v>
      </c>
      <c r="V26">
        <f t="shared" si="2"/>
        <v>0.10517414879788498</v>
      </c>
      <c r="W26">
        <f t="shared" si="3"/>
        <v>0.16132081396908676</v>
      </c>
      <c r="X26">
        <f t="shared" si="4"/>
        <v>8.2212458529957004E-3</v>
      </c>
      <c r="Y26">
        <f t="shared" si="5"/>
        <v>0.28456301571983816</v>
      </c>
      <c r="Z26">
        <f t="shared" si="6"/>
        <v>0.143468847902051</v>
      </c>
      <c r="AA26">
        <f t="shared" si="7"/>
        <v>8.2025520266522586E-2</v>
      </c>
      <c r="AB26">
        <f t="shared" si="8"/>
        <v>8.8135032620997755E-2</v>
      </c>
      <c r="AC26">
        <f t="shared" si="9"/>
        <v>0</v>
      </c>
    </row>
    <row r="27" spans="3:29" x14ac:dyDescent="0.25">
      <c r="C27" t="s">
        <v>204</v>
      </c>
      <c r="D27" s="9">
        <f>SUM(D23:M23)</f>
        <v>0.58722458709113878</v>
      </c>
      <c r="T27">
        <f t="shared" si="0"/>
        <v>0</v>
      </c>
      <c r="U27">
        <f t="shared" si="1"/>
        <v>1.2775363561673329E-2</v>
      </c>
      <c r="V27">
        <f t="shared" si="2"/>
        <v>0.10548351042159235</v>
      </c>
      <c r="W27">
        <f t="shared" si="3"/>
        <v>0.16380388263747941</v>
      </c>
      <c r="X27">
        <f t="shared" si="4"/>
        <v>8.3982284642641764E-3</v>
      </c>
      <c r="Y27">
        <f t="shared" si="5"/>
        <v>0.27897780392493737</v>
      </c>
      <c r="Z27">
        <f t="shared" si="6"/>
        <v>0.14597789759357335</v>
      </c>
      <c r="AA27">
        <f t="shared" si="7"/>
        <v>8.7691102076384628E-2</v>
      </c>
      <c r="AB27">
        <f t="shared" si="8"/>
        <v>8.5753183462098898E-2</v>
      </c>
      <c r="AC27">
        <f t="shared" si="9"/>
        <v>0</v>
      </c>
    </row>
    <row r="28" spans="3:29" x14ac:dyDescent="0.25">
      <c r="C28" t="s">
        <v>201</v>
      </c>
      <c r="D28" s="21">
        <f>D27/D30</f>
        <v>1</v>
      </c>
      <c r="T28">
        <f t="shared" si="0"/>
        <v>0</v>
      </c>
      <c r="U28">
        <f t="shared" si="1"/>
        <v>1.2701803999656681E-2</v>
      </c>
      <c r="V28">
        <f t="shared" si="2"/>
        <v>0.10587788623044066</v>
      </c>
      <c r="W28">
        <f t="shared" si="3"/>
        <v>0.16636377717199163</v>
      </c>
      <c r="X28">
        <f t="shared" si="4"/>
        <v>8.5848304788029624E-3</v>
      </c>
      <c r="Y28">
        <f t="shared" si="5"/>
        <v>0.27367108511279359</v>
      </c>
      <c r="Z28">
        <f t="shared" si="6"/>
        <v>0.14825878469487924</v>
      </c>
      <c r="AA28">
        <f t="shared" si="7"/>
        <v>9.3410778234821079E-2</v>
      </c>
      <c r="AB28">
        <f t="shared" si="8"/>
        <v>8.3401203433550578E-2</v>
      </c>
      <c r="AC28">
        <f t="shared" si="9"/>
        <v>0</v>
      </c>
    </row>
    <row r="29" spans="3:29" x14ac:dyDescent="0.25">
      <c r="C29" t="s">
        <v>2</v>
      </c>
      <c r="D29" s="3">
        <f>SUM(D22:M22)</f>
        <v>0.27817719654289824</v>
      </c>
      <c r="E29" t="s">
        <v>176</v>
      </c>
      <c r="F29" s="3">
        <v>0.27817719654289824</v>
      </c>
      <c r="T29">
        <f t="shared" si="0"/>
        <v>0</v>
      </c>
      <c r="U29">
        <f t="shared" si="1"/>
        <v>1.2620420417851439E-2</v>
      </c>
      <c r="V29">
        <f t="shared" si="2"/>
        <v>0.10635331367737434</v>
      </c>
      <c r="W29">
        <f t="shared" si="3"/>
        <v>0.16899977143779507</v>
      </c>
      <c r="X29">
        <f t="shared" si="4"/>
        <v>8.78068196323184E-3</v>
      </c>
      <c r="Y29">
        <f t="shared" si="5"/>
        <v>0.26863764058306377</v>
      </c>
      <c r="Z29">
        <f t="shared" si="6"/>
        <v>0.1503169514830042</v>
      </c>
      <c r="AA29">
        <f t="shared" si="7"/>
        <v>9.9183946791842059E-2</v>
      </c>
      <c r="AB29">
        <f t="shared" si="8"/>
        <v>8.1078457558870151E-2</v>
      </c>
      <c r="AC29">
        <f t="shared" si="9"/>
        <v>0</v>
      </c>
    </row>
    <row r="30" spans="3:29" x14ac:dyDescent="0.25">
      <c r="C30" t="s">
        <v>203</v>
      </c>
      <c r="D30">
        <f>SQRT(D26)</f>
        <v>0.58722458709113878</v>
      </c>
      <c r="T30">
        <f t="shared" si="0"/>
        <v>0</v>
      </c>
      <c r="U30">
        <f t="shared" si="1"/>
        <v>1.2528561592889096E-2</v>
      </c>
      <c r="V30">
        <f t="shared" si="2"/>
        <v>0.10692409296255156</v>
      </c>
      <c r="W30">
        <f t="shared" si="3"/>
        <v>0.17169668412530875</v>
      </c>
      <c r="X30">
        <f t="shared" si="4"/>
        <v>8.9809268363542222E-3</v>
      </c>
      <c r="Y30">
        <f t="shared" si="5"/>
        <v>0.26383984248768827</v>
      </c>
      <c r="Z30">
        <f t="shared" si="6"/>
        <v>0.15221993285169222</v>
      </c>
      <c r="AA30">
        <f t="shared" si="7"/>
        <v>0.10500705278762638</v>
      </c>
      <c r="AB30">
        <f t="shared" si="8"/>
        <v>7.8781782357294855E-2</v>
      </c>
      <c r="AC30">
        <f t="shared" si="9"/>
        <v>0</v>
      </c>
    </row>
    <row r="31" spans="3:29" x14ac:dyDescent="0.25">
      <c r="T31">
        <f t="shared" si="0"/>
        <v>0</v>
      </c>
      <c r="U31">
        <f t="shared" si="1"/>
        <v>1.2381843734993929E-2</v>
      </c>
      <c r="V31">
        <f t="shared" si="2"/>
        <v>0.10720293653866332</v>
      </c>
      <c r="W31">
        <f t="shared" si="3"/>
        <v>0.17390549754083789</v>
      </c>
      <c r="X31">
        <f t="shared" si="4"/>
        <v>9.066979563753812E-3</v>
      </c>
      <c r="Y31">
        <f t="shared" si="5"/>
        <v>0.25866761185708903</v>
      </c>
      <c r="Z31">
        <f t="shared" si="6"/>
        <v>0.15359069772051065</v>
      </c>
      <c r="AA31">
        <f t="shared" si="7"/>
        <v>0.10975558188779461</v>
      </c>
      <c r="AB31">
        <f t="shared" si="8"/>
        <v>7.6351394655156432E-2</v>
      </c>
      <c r="AC31">
        <f t="shared" si="9"/>
        <v>2.2557151569278376E-3</v>
      </c>
    </row>
    <row r="32" spans="3:29" x14ac:dyDescent="0.25">
      <c r="T32">
        <f t="shared" si="0"/>
        <v>0</v>
      </c>
      <c r="U32">
        <f t="shared" si="1"/>
        <v>1.2194003598509333E-2</v>
      </c>
      <c r="V32">
        <f t="shared" si="2"/>
        <v>0.10734463934773175</v>
      </c>
      <c r="W32">
        <f t="shared" si="3"/>
        <v>0.17582956474762845</v>
      </c>
      <c r="X32">
        <f t="shared" si="4"/>
        <v>9.0795709592996123E-3</v>
      </c>
      <c r="Y32">
        <f t="shared" si="5"/>
        <v>0.25332506099518115</v>
      </c>
      <c r="Z32">
        <f t="shared" si="6"/>
        <v>0.1546492367925055</v>
      </c>
      <c r="AA32">
        <f t="shared" si="7"/>
        <v>0.11385701296845378</v>
      </c>
      <c r="AB32">
        <f t="shared" si="8"/>
        <v>7.3848459600488803E-2</v>
      </c>
      <c r="AC32">
        <f t="shared" si="9"/>
        <v>5.8902538785857352E-3</v>
      </c>
    </row>
    <row r="33" spans="1:29" x14ac:dyDescent="0.25">
      <c r="T33">
        <f t="shared" si="0"/>
        <v>0</v>
      </c>
      <c r="U33">
        <f t="shared" si="1"/>
        <v>1.2001347034882866E-2</v>
      </c>
      <c r="V33">
        <f t="shared" si="2"/>
        <v>0.10759462169972127</v>
      </c>
      <c r="W33">
        <f t="shared" si="3"/>
        <v>0.17786375986565423</v>
      </c>
      <c r="X33">
        <f t="shared" si="4"/>
        <v>9.1080977727086704E-3</v>
      </c>
      <c r="Y33">
        <f t="shared" si="5"/>
        <v>0.2482625563813407</v>
      </c>
      <c r="Z33">
        <f t="shared" si="6"/>
        <v>0.15556769372560403</v>
      </c>
      <c r="AA33">
        <f t="shared" si="7"/>
        <v>0.11810339352957502</v>
      </c>
      <c r="AB33">
        <f t="shared" si="8"/>
        <v>7.138405860812165E-2</v>
      </c>
      <c r="AC33">
        <f t="shared" si="9"/>
        <v>9.3376924574829073E-3</v>
      </c>
    </row>
    <row r="34" spans="1:29" x14ac:dyDescent="0.25">
      <c r="B34" t="s">
        <v>50</v>
      </c>
      <c r="C34" s="9" t="s">
        <v>2</v>
      </c>
      <c r="D34" t="s">
        <v>34</v>
      </c>
      <c r="E34" t="s">
        <v>35</v>
      </c>
      <c r="F34" t="s">
        <v>36</v>
      </c>
      <c r="G34" t="s">
        <v>37</v>
      </c>
      <c r="H34" t="s">
        <v>38</v>
      </c>
      <c r="I34" t="s">
        <v>39</v>
      </c>
      <c r="J34" t="s">
        <v>40</v>
      </c>
      <c r="K34" t="s">
        <v>41</v>
      </c>
      <c r="L34" t="s">
        <v>42</v>
      </c>
      <c r="M34" t="s">
        <v>43</v>
      </c>
      <c r="N34" t="s">
        <v>201</v>
      </c>
      <c r="T34">
        <f t="shared" si="0"/>
        <v>0</v>
      </c>
      <c r="U34">
        <f t="shared" si="1"/>
        <v>1.1805801751533174E-2</v>
      </c>
      <c r="V34">
        <f t="shared" si="2"/>
        <v>0.10794989376514384</v>
      </c>
      <c r="W34">
        <f t="shared" si="3"/>
        <v>0.18001199127200732</v>
      </c>
      <c r="X34">
        <f t="shared" si="4"/>
        <v>9.1557346746233559E-3</v>
      </c>
      <c r="Y34">
        <f t="shared" si="5"/>
        <v>0.24349840410228482</v>
      </c>
      <c r="Z34">
        <f t="shared" si="6"/>
        <v>0.15630127662442855</v>
      </c>
      <c r="AA34">
        <f t="shared" si="7"/>
        <v>0.12249029532417738</v>
      </c>
      <c r="AB34">
        <f t="shared" si="8"/>
        <v>6.8958288119366093E-2</v>
      </c>
      <c r="AC34">
        <f t="shared" si="9"/>
        <v>1.2605633357455813E-2</v>
      </c>
    </row>
    <row r="35" spans="1:29" x14ac:dyDescent="0.25">
      <c r="B35">
        <f>D30</f>
        <v>0.58722458709113878</v>
      </c>
      <c r="C35" s="3">
        <f>D29</f>
        <v>0.27817719654289824</v>
      </c>
      <c r="D35" s="9">
        <f>D4</f>
        <v>0</v>
      </c>
      <c r="E35" s="9">
        <f t="shared" ref="E35:M35" si="12">E4</f>
        <v>0</v>
      </c>
      <c r="F35" s="9">
        <f t="shared" si="12"/>
        <v>0</v>
      </c>
      <c r="G35" s="9">
        <f t="shared" si="12"/>
        <v>1</v>
      </c>
      <c r="H35" s="9">
        <f t="shared" si="12"/>
        <v>0</v>
      </c>
      <c r="I35" s="9">
        <f t="shared" si="12"/>
        <v>0</v>
      </c>
      <c r="J35" s="9">
        <f t="shared" si="12"/>
        <v>0</v>
      </c>
      <c r="K35" s="9">
        <f t="shared" si="12"/>
        <v>0</v>
      </c>
      <c r="L35" s="9">
        <f t="shared" si="12"/>
        <v>0</v>
      </c>
      <c r="M35" s="9">
        <f t="shared" si="12"/>
        <v>0</v>
      </c>
      <c r="N35" s="12">
        <f>D28</f>
        <v>1</v>
      </c>
      <c r="T35">
        <f t="shared" si="0"/>
        <v>0</v>
      </c>
      <c r="U35">
        <f t="shared" si="1"/>
        <v>1.1607428764654971E-2</v>
      </c>
      <c r="V35">
        <f t="shared" si="2"/>
        <v>0.10840855340725333</v>
      </c>
      <c r="W35">
        <f t="shared" si="3"/>
        <v>0.18226984645008396</v>
      </c>
      <c r="X35">
        <f t="shared" si="4"/>
        <v>9.2218456318934657E-3</v>
      </c>
      <c r="Y35">
        <f t="shared" si="5"/>
        <v>0.23903632823456181</v>
      </c>
      <c r="Z35">
        <f t="shared" si="6"/>
        <v>0.15685746027406358</v>
      </c>
      <c r="AA35">
        <f t="shared" si="7"/>
        <v>0.12700506748600715</v>
      </c>
      <c r="AB35">
        <f t="shared" si="8"/>
        <v>6.6572769190385517E-2</v>
      </c>
      <c r="AC35">
        <f t="shared" si="9"/>
        <v>1.5692982435511031E-2</v>
      </c>
    </row>
    <row r="36" spans="1:29" x14ac:dyDescent="0.25">
      <c r="T36">
        <f t="shared" si="0"/>
        <v>0</v>
      </c>
      <c r="U36">
        <f t="shared" si="1"/>
        <v>1.1406607165309477E-2</v>
      </c>
      <c r="V36">
        <f t="shared" si="2"/>
        <v>0.10896770906304357</v>
      </c>
      <c r="W36">
        <f t="shared" si="3"/>
        <v>0.18463630557447214</v>
      </c>
      <c r="X36">
        <f t="shared" si="4"/>
        <v>9.3063011506508628E-3</v>
      </c>
      <c r="Y36">
        <f t="shared" si="5"/>
        <v>0.23483597924803801</v>
      </c>
      <c r="Z36">
        <f t="shared" si="6"/>
        <v>0.15722280560906032</v>
      </c>
      <c r="AA36">
        <f t="shared" si="7"/>
        <v>0.13168598287255243</v>
      </c>
      <c r="AB36">
        <f t="shared" si="8"/>
        <v>6.4226812075258516E-2</v>
      </c>
      <c r="AC36">
        <f t="shared" si="9"/>
        <v>1.8610278419103066E-2</v>
      </c>
    </row>
    <row r="37" spans="1:29" x14ac:dyDescent="0.25">
      <c r="M37">
        <f>M38/112</f>
        <v>1.6592921871745731E-2</v>
      </c>
      <c r="T37">
        <f t="shared" si="0"/>
        <v>0</v>
      </c>
      <c r="U37">
        <f t="shared" si="1"/>
        <v>1.120306809237704E-2</v>
      </c>
      <c r="V37">
        <f t="shared" si="2"/>
        <v>0.10962768359239487</v>
      </c>
      <c r="W37">
        <f t="shared" si="3"/>
        <v>0.18711148646789008</v>
      </c>
      <c r="X37">
        <f t="shared" si="4"/>
        <v>9.4092976476053657E-3</v>
      </c>
      <c r="Y37">
        <f t="shared" si="5"/>
        <v>0.23094955464141156</v>
      </c>
      <c r="Z37">
        <f t="shared" si="6"/>
        <v>0.15741660454668702</v>
      </c>
      <c r="AA37">
        <f t="shared" si="7"/>
        <v>0.13647054626933511</v>
      </c>
      <c r="AB37">
        <f t="shared" si="8"/>
        <v>6.1917775612639975E-2</v>
      </c>
      <c r="AC37">
        <f t="shared" si="9"/>
        <v>2.1352387701561008E-2</v>
      </c>
    </row>
    <row r="38" spans="1:29" x14ac:dyDescent="0.25">
      <c r="M38" s="3">
        <f>SUM(M40:M151)</f>
        <v>1.858407249635522</v>
      </c>
      <c r="T38">
        <f t="shared" si="0"/>
        <v>0</v>
      </c>
      <c r="U38">
        <f t="shared" si="1"/>
        <v>1.0994380535300398E-2</v>
      </c>
      <c r="V38">
        <f t="shared" si="2"/>
        <v>0.11038059328437133</v>
      </c>
      <c r="W38">
        <f t="shared" si="3"/>
        <v>0.18968232410645058</v>
      </c>
      <c r="X38">
        <f t="shared" si="4"/>
        <v>9.524675239847645E-3</v>
      </c>
      <c r="Y38">
        <f t="shared" si="5"/>
        <v>0.22731159974020787</v>
      </c>
      <c r="Z38">
        <f t="shared" si="6"/>
        <v>0.15750524837884428</v>
      </c>
      <c r="AA38">
        <f t="shared" si="7"/>
        <v>0.1413809921412201</v>
      </c>
      <c r="AB38">
        <f t="shared" si="8"/>
        <v>5.9641570546880879E-2</v>
      </c>
      <c r="AC38">
        <f t="shared" si="9"/>
        <v>2.3930236377913229E-2</v>
      </c>
    </row>
    <row r="39" spans="1:29" ht="15.75" x14ac:dyDescent="0.25">
      <c r="B39" t="s">
        <v>50</v>
      </c>
      <c r="C39" s="9"/>
      <c r="D39" s="24" t="s">
        <v>0</v>
      </c>
      <c r="E39" s="24" t="s">
        <v>3</v>
      </c>
      <c r="F39" s="24" t="s">
        <v>4</v>
      </c>
      <c r="G39" s="24" t="s">
        <v>5</v>
      </c>
      <c r="H39" s="24" t="s">
        <v>6</v>
      </c>
      <c r="I39" s="24" t="s">
        <v>7</v>
      </c>
      <c r="J39" s="24" t="s">
        <v>8</v>
      </c>
      <c r="K39" s="24" t="s">
        <v>9</v>
      </c>
      <c r="L39" s="24" t="s">
        <v>10</v>
      </c>
      <c r="M39" s="24" t="s">
        <v>11</v>
      </c>
      <c r="N39" t="s">
        <v>201</v>
      </c>
      <c r="O39" s="24" t="s">
        <v>940</v>
      </c>
      <c r="P39" s="24" t="s">
        <v>942</v>
      </c>
      <c r="Q39" s="24" t="s">
        <v>937</v>
      </c>
      <c r="T39">
        <f t="shared" si="0"/>
        <v>0</v>
      </c>
      <c r="U39">
        <f t="shared" si="1"/>
        <v>1.0787723921166307E-2</v>
      </c>
      <c r="V39">
        <f t="shared" si="2"/>
        <v>0.11124277975571614</v>
      </c>
      <c r="W39">
        <f t="shared" si="3"/>
        <v>0.19238002412018557</v>
      </c>
      <c r="X39">
        <f t="shared" si="4"/>
        <v>9.6682703554129921E-3</v>
      </c>
      <c r="Y39">
        <f t="shared" si="5"/>
        <v>0.22400908376664405</v>
      </c>
      <c r="Z39">
        <f t="shared" si="6"/>
        <v>0.15728765190464242</v>
      </c>
      <c r="AA39">
        <f t="shared" si="7"/>
        <v>0.146437528593547</v>
      </c>
      <c r="AB39">
        <f t="shared" si="8"/>
        <v>5.7409404925180339E-2</v>
      </c>
      <c r="AC39">
        <f t="shared" si="9"/>
        <v>2.6333669904527096E-2</v>
      </c>
    </row>
    <row r="40" spans="1:29" x14ac:dyDescent="0.25">
      <c r="A40" t="s">
        <v>52</v>
      </c>
      <c r="B40">
        <v>0.29846896907709886</v>
      </c>
      <c r="C40" s="3">
        <v>2.4990009405413821E-3</v>
      </c>
      <c r="D40" s="3">
        <v>0</v>
      </c>
      <c r="E40" s="3">
        <v>0.1297118837635016</v>
      </c>
      <c r="F40" s="3">
        <v>5.4085425241521629E-2</v>
      </c>
      <c r="G40" s="3">
        <v>0.1040968519061044</v>
      </c>
      <c r="H40" s="3">
        <v>4.7559833703693967E-2</v>
      </c>
      <c r="I40" s="3">
        <v>0.19825513432117614</v>
      </c>
      <c r="J40" s="3">
        <v>7.7013242949124955E-2</v>
      </c>
      <c r="K40" s="3">
        <v>0</v>
      </c>
      <c r="L40" s="3">
        <v>0.38927762811487715</v>
      </c>
      <c r="M40" s="3">
        <v>0</v>
      </c>
      <c r="N40" s="15">
        <v>1.6901837333536482</v>
      </c>
      <c r="O40">
        <f>C40/B40</f>
        <v>8.3727328447864673E-3</v>
      </c>
      <c r="P40">
        <f t="shared" ref="P40:P71" si="13">SUM(T8:AC8)</f>
        <v>0.89289504148146648</v>
      </c>
      <c r="Q40">
        <f>O40*SQRT(1+(P40/3)*O40)</f>
        <v>8.3831587390710387E-3</v>
      </c>
      <c r="T40">
        <f t="shared" ref="T40:T71" si="14">$D$7*D73</f>
        <v>0</v>
      </c>
      <c r="U40">
        <f t="shared" ref="U40:U71" si="15">$E$7*E73</f>
        <v>1.0361840154759433E-2</v>
      </c>
      <c r="V40">
        <f t="shared" ref="V40:V71" si="16">$F$7*F73</f>
        <v>0.1132412268116277</v>
      </c>
      <c r="W40">
        <f t="shared" ref="W40:W71" si="17">$G$7*G73</f>
        <v>0.19806066095088215</v>
      </c>
      <c r="X40">
        <f t="shared" ref="X40:X71" si="18">$H$7*H73</f>
        <v>9.9960570888990973E-3</v>
      </c>
      <c r="Y40">
        <f t="shared" ref="Y40:Y71" si="19">$I$7*I73</f>
        <v>0.21815725143027434</v>
      </c>
      <c r="Z40">
        <f t="shared" ref="Z40:Z71" si="20">$J$7*J73</f>
        <v>0.15648492736669875</v>
      </c>
      <c r="AA40">
        <f t="shared" ref="AA40:AA71" si="21">$K$7*K73</f>
        <v>0.15691582441984583</v>
      </c>
      <c r="AB40">
        <f t="shared" ref="AB40:AB71" si="22">$L$7*L73</f>
        <v>5.3044783062204136E-2</v>
      </c>
      <c r="AC40">
        <f t="shared" ref="AC40:AC71" si="23">$M$7*M73</f>
        <v>3.0661008012699695E-2</v>
      </c>
    </row>
    <row r="41" spans="1:29" x14ac:dyDescent="0.25">
      <c r="A41" t="s">
        <v>53</v>
      </c>
      <c r="B41">
        <v>0.29428497052693919</v>
      </c>
      <c r="C41" s="3">
        <v>5.0009999932386362E-3</v>
      </c>
      <c r="D41" s="3">
        <v>0</v>
      </c>
      <c r="E41" s="3">
        <v>0.13245132110162955</v>
      </c>
      <c r="F41" s="3">
        <v>5.3415680579703292E-2</v>
      </c>
      <c r="G41" s="3">
        <v>0.10548295751484035</v>
      </c>
      <c r="H41" s="3">
        <v>4.7325253939737938E-2</v>
      </c>
      <c r="I41" s="3">
        <v>0.19308486562713029</v>
      </c>
      <c r="J41" s="3">
        <v>8.8376885901464738E-2</v>
      </c>
      <c r="K41" s="3">
        <v>0</v>
      </c>
      <c r="L41" s="3">
        <v>0.37986303533549359</v>
      </c>
      <c r="M41" s="3">
        <v>0</v>
      </c>
      <c r="N41" s="15">
        <v>1.6988704978305385</v>
      </c>
      <c r="O41">
        <f t="shared" ref="O41:O104" si="24">C41/B41</f>
        <v>1.6993732246278065E-2</v>
      </c>
      <c r="P41">
        <f t="shared" si="13"/>
        <v>0.88669775047164789</v>
      </c>
      <c r="Q41">
        <f t="shared" ref="Q41:Q104" si="25">O41*SQRT(1+(P41/3)*O41)</f>
        <v>1.7036356577987657E-2</v>
      </c>
      <c r="T41">
        <f t="shared" si="14"/>
        <v>0</v>
      </c>
      <c r="U41">
        <f t="shared" si="15"/>
        <v>1.014529801515569E-2</v>
      </c>
      <c r="V41">
        <f t="shared" si="16"/>
        <v>0.11437738883272054</v>
      </c>
      <c r="W41">
        <f t="shared" si="17"/>
        <v>0.20105159207419401</v>
      </c>
      <c r="X41">
        <f t="shared" si="18"/>
        <v>1.0185495955453022E-2</v>
      </c>
      <c r="Y41">
        <f t="shared" si="19"/>
        <v>0.21563605980786982</v>
      </c>
      <c r="Z41">
        <f t="shared" si="20"/>
        <v>0.1558320488010401</v>
      </c>
      <c r="AA41">
        <f t="shared" si="21"/>
        <v>0.16233746509495936</v>
      </c>
      <c r="AB41">
        <f t="shared" si="22"/>
        <v>5.0916768961075096E-2</v>
      </c>
      <c r="AC41">
        <f t="shared" si="23"/>
        <v>3.2584341698039573E-2</v>
      </c>
    </row>
    <row r="42" spans="1:29" x14ac:dyDescent="0.25">
      <c r="A42" t="s">
        <v>54</v>
      </c>
      <c r="B42">
        <v>0.29031245196486916</v>
      </c>
      <c r="C42" s="3">
        <v>7.4999999918752697E-3</v>
      </c>
      <c r="D42" s="3">
        <v>0</v>
      </c>
      <c r="E42" s="3">
        <v>0.13507949068036382</v>
      </c>
      <c r="F42" s="3">
        <v>5.2820427845706369E-2</v>
      </c>
      <c r="G42" s="3">
        <v>0.10699820857210234</v>
      </c>
      <c r="H42" s="3">
        <v>4.7181870715531815E-2</v>
      </c>
      <c r="I42" s="3">
        <v>0.18815313751560037</v>
      </c>
      <c r="J42" s="3">
        <v>9.9171017153345781E-2</v>
      </c>
      <c r="K42" s="3">
        <v>0</v>
      </c>
      <c r="L42" s="3">
        <v>0.37059584751734942</v>
      </c>
      <c r="M42" s="3">
        <v>0</v>
      </c>
      <c r="N42" s="15">
        <v>1.707508538984488</v>
      </c>
      <c r="O42">
        <f t="shared" si="24"/>
        <v>2.583423460176916E-2</v>
      </c>
      <c r="P42">
        <f t="shared" si="13"/>
        <v>0.88099918132221888</v>
      </c>
      <c r="Q42">
        <f t="shared" si="25"/>
        <v>2.5932047038117426E-2</v>
      </c>
      <c r="T42">
        <f t="shared" si="14"/>
        <v>0</v>
      </c>
      <c r="U42">
        <f t="shared" si="15"/>
        <v>9.9263277456874445E-3</v>
      </c>
      <c r="V42">
        <f t="shared" si="16"/>
        <v>0.11561443237390763</v>
      </c>
      <c r="W42">
        <f t="shared" si="17"/>
        <v>0.20414438245357672</v>
      </c>
      <c r="X42">
        <f t="shared" si="18"/>
        <v>1.0392890749548351E-2</v>
      </c>
      <c r="Y42">
        <f t="shared" si="19"/>
        <v>0.21336061805610293</v>
      </c>
      <c r="Z42">
        <f t="shared" si="20"/>
        <v>0.15500348593756796</v>
      </c>
      <c r="AA42">
        <f t="shared" si="21"/>
        <v>0.16786291337146753</v>
      </c>
      <c r="AB42">
        <f t="shared" si="22"/>
        <v>4.8823202353473254E-2</v>
      </c>
      <c r="AC42">
        <f t="shared" si="23"/>
        <v>3.4362331742686228E-2</v>
      </c>
    </row>
    <row r="43" spans="1:29" x14ac:dyDescent="0.25">
      <c r="A43" t="s">
        <v>55</v>
      </c>
      <c r="B43">
        <v>0.28680880441686651</v>
      </c>
      <c r="C43" s="3">
        <v>1.0000999991622919E-2</v>
      </c>
      <c r="D43" s="3">
        <v>0</v>
      </c>
      <c r="E43" s="3">
        <v>0.13613289679517684</v>
      </c>
      <c r="F43" s="3">
        <v>5.2222361013565699E-2</v>
      </c>
      <c r="G43" s="3">
        <v>0.10793648911004124</v>
      </c>
      <c r="H43" s="3">
        <v>4.7212305874230878E-2</v>
      </c>
      <c r="I43" s="3">
        <v>0.18331431368161463</v>
      </c>
      <c r="J43" s="3">
        <v>0.10869677204713968</v>
      </c>
      <c r="K43" s="3">
        <v>2.2859758172618216E-3</v>
      </c>
      <c r="L43" s="3">
        <v>0.36219888566096919</v>
      </c>
      <c r="M43" s="3">
        <v>0</v>
      </c>
      <c r="N43" s="15">
        <v>1.7161145842085286</v>
      </c>
      <c r="O43">
        <f t="shared" si="24"/>
        <v>3.486991974307322E-2</v>
      </c>
      <c r="P43">
        <f t="shared" si="13"/>
        <v>0.87832095121201703</v>
      </c>
      <c r="Q43">
        <f t="shared" si="25"/>
        <v>3.5047461159264631E-2</v>
      </c>
      <c r="T43">
        <f t="shared" si="14"/>
        <v>2.8472007791674496E-3</v>
      </c>
      <c r="U43">
        <f t="shared" si="15"/>
        <v>9.6761462012475413E-3</v>
      </c>
      <c r="V43">
        <f t="shared" si="16"/>
        <v>0.11636220095033517</v>
      </c>
      <c r="W43">
        <f t="shared" si="17"/>
        <v>0.20612649764178334</v>
      </c>
      <c r="X43">
        <f t="shared" si="18"/>
        <v>1.0525221653786906E-2</v>
      </c>
      <c r="Y43">
        <f t="shared" si="19"/>
        <v>0.2120836472268357</v>
      </c>
      <c r="Z43">
        <f t="shared" si="20"/>
        <v>0.15362835833560051</v>
      </c>
      <c r="AA43">
        <f t="shared" si="21"/>
        <v>0.17232647101511145</v>
      </c>
      <c r="AB43">
        <f t="shared" si="22"/>
        <v>4.6949858466754674E-2</v>
      </c>
      <c r="AC43">
        <f t="shared" si="23"/>
        <v>3.507646099131223E-2</v>
      </c>
    </row>
    <row r="44" spans="1:29" x14ac:dyDescent="0.25">
      <c r="A44" t="s">
        <v>56</v>
      </c>
      <c r="B44">
        <v>0.28350117764896965</v>
      </c>
      <c r="C44" s="3">
        <v>1.2500999990707425E-2</v>
      </c>
      <c r="D44" s="3">
        <v>0</v>
      </c>
      <c r="E44" s="3">
        <v>0.13692179970713858</v>
      </c>
      <c r="F44" s="3">
        <v>5.1676383883704276E-2</v>
      </c>
      <c r="G44" s="3">
        <v>0.10889607877714179</v>
      </c>
      <c r="H44" s="3">
        <v>4.7330223357194598E-2</v>
      </c>
      <c r="I44" s="3">
        <v>0.17864496837337865</v>
      </c>
      <c r="J44" s="3">
        <v>0.11770390066013768</v>
      </c>
      <c r="K44" s="3">
        <v>4.8289541599078689E-3</v>
      </c>
      <c r="L44" s="3">
        <v>0.3539976910813965</v>
      </c>
      <c r="M44" s="3">
        <v>0</v>
      </c>
      <c r="N44" s="15">
        <v>1.7246873643765275</v>
      </c>
      <c r="O44">
        <f t="shared" si="24"/>
        <v>4.4095054893162129E-2</v>
      </c>
      <c r="P44">
        <f t="shared" si="13"/>
        <v>0.87632299318357199</v>
      </c>
      <c r="Q44">
        <f t="shared" si="25"/>
        <v>4.4378129528071526E-2</v>
      </c>
      <c r="T44">
        <f t="shared" si="14"/>
        <v>5.6520822804447864E-3</v>
      </c>
      <c r="U44">
        <f t="shared" si="15"/>
        <v>9.4259293164052505E-3</v>
      </c>
      <c r="V44">
        <f t="shared" si="16"/>
        <v>0.11721043463347162</v>
      </c>
      <c r="W44">
        <f t="shared" si="17"/>
        <v>0.2082242303257377</v>
      </c>
      <c r="X44">
        <f t="shared" si="18"/>
        <v>1.0676993511141718E-2</v>
      </c>
      <c r="Y44">
        <f t="shared" si="19"/>
        <v>0.21101060033165747</v>
      </c>
      <c r="Z44">
        <f t="shared" si="20"/>
        <v>0.15212195507543033</v>
      </c>
      <c r="AA44">
        <f t="shared" si="21"/>
        <v>0.17691939212141952</v>
      </c>
      <c r="AB44">
        <f t="shared" si="22"/>
        <v>4.5105653250407017E-2</v>
      </c>
      <c r="AC44">
        <f t="shared" si="23"/>
        <v>3.5627727339388772E-2</v>
      </c>
    </row>
    <row r="45" spans="1:29" x14ac:dyDescent="0.25">
      <c r="A45" t="s">
        <v>57</v>
      </c>
      <c r="B45">
        <v>0.2803503302072991</v>
      </c>
      <c r="C45" s="3">
        <v>1.4999999989781264E-2</v>
      </c>
      <c r="D45" s="3">
        <v>0</v>
      </c>
      <c r="E45" s="3">
        <v>0.13759934781467878</v>
      </c>
      <c r="F45" s="3">
        <v>5.1182636759202912E-2</v>
      </c>
      <c r="G45" s="3">
        <v>0.10993394985187703</v>
      </c>
      <c r="H45" s="3">
        <v>4.7532993526906549E-2</v>
      </c>
      <c r="I45" s="3">
        <v>0.17413896022821462</v>
      </c>
      <c r="J45" s="3">
        <v>0.12629457018275678</v>
      </c>
      <c r="K45" s="3">
        <v>7.4086845390119197E-3</v>
      </c>
      <c r="L45" s="3">
        <v>0.34590885709735131</v>
      </c>
      <c r="M45" s="3">
        <v>0</v>
      </c>
      <c r="N45" s="15">
        <v>1.7332141325039969</v>
      </c>
      <c r="O45">
        <f t="shared" si="24"/>
        <v>5.3504484830425678E-2</v>
      </c>
      <c r="P45">
        <f t="shared" si="13"/>
        <v>0.87471010480962907</v>
      </c>
      <c r="Q45">
        <f t="shared" si="25"/>
        <v>5.3920212862112155E-2</v>
      </c>
      <c r="T45">
        <f t="shared" si="14"/>
        <v>8.4178691495610022E-3</v>
      </c>
      <c r="U45">
        <f t="shared" si="15"/>
        <v>9.1732205878829153E-3</v>
      </c>
      <c r="V45">
        <f t="shared" si="16"/>
        <v>0.1181395242956611</v>
      </c>
      <c r="W45">
        <f t="shared" si="17"/>
        <v>0.21041395047091052</v>
      </c>
      <c r="X45">
        <f t="shared" si="18"/>
        <v>1.0842161650770782E-2</v>
      </c>
      <c r="Y45">
        <f t="shared" si="19"/>
        <v>0.21014628017280804</v>
      </c>
      <c r="Z45">
        <f t="shared" si="20"/>
        <v>0.15047974241048812</v>
      </c>
      <c r="AA45">
        <f t="shared" si="21"/>
        <v>0.18161327096483168</v>
      </c>
      <c r="AB45">
        <f t="shared" si="22"/>
        <v>4.3288329063232427E-2</v>
      </c>
      <c r="AC45">
        <f t="shared" si="23"/>
        <v>3.608627573190918E-2</v>
      </c>
    </row>
    <row r="46" spans="1:29" x14ac:dyDescent="0.25">
      <c r="A46" t="s">
        <v>58</v>
      </c>
      <c r="B46">
        <v>0.27735135522330018</v>
      </c>
      <c r="C46" s="3">
        <v>1.7499999988855063E-2</v>
      </c>
      <c r="D46" s="3">
        <v>0</v>
      </c>
      <c r="E46" s="3">
        <v>0.13816791187768648</v>
      </c>
      <c r="F46" s="3">
        <v>5.0739769736459286E-2</v>
      </c>
      <c r="G46" s="3">
        <v>0.11104947492608455</v>
      </c>
      <c r="H46" s="3">
        <v>4.7819527480525377E-2</v>
      </c>
      <c r="I46" s="3">
        <v>0.16978979878022879</v>
      </c>
      <c r="J46" s="3">
        <v>0.13448247001981928</v>
      </c>
      <c r="K46" s="3">
        <v>1.0026917953736352E-2</v>
      </c>
      <c r="L46" s="3">
        <v>0.33792412922545984</v>
      </c>
      <c r="M46" s="3">
        <v>0</v>
      </c>
      <c r="N46" s="15">
        <v>1.7416884745700048</v>
      </c>
      <c r="O46">
        <f t="shared" si="24"/>
        <v>6.3096861289051648E-2</v>
      </c>
      <c r="P46">
        <f t="shared" si="13"/>
        <v>0.87347436869947981</v>
      </c>
      <c r="Q46">
        <f t="shared" si="25"/>
        <v>6.367380495046561E-2</v>
      </c>
      <c r="T46">
        <f t="shared" si="14"/>
        <v>1.1152758131270686E-2</v>
      </c>
      <c r="U46">
        <f t="shared" si="15"/>
        <v>8.9187963015887745E-3</v>
      </c>
      <c r="V46">
        <f t="shared" si="16"/>
        <v>0.11915245720687659</v>
      </c>
      <c r="W46">
        <f t="shared" si="17"/>
        <v>0.21270112674719804</v>
      </c>
      <c r="X46">
        <f t="shared" si="18"/>
        <v>1.1022491877032217E-2</v>
      </c>
      <c r="Y46">
        <f t="shared" si="19"/>
        <v>0.20949404799541763</v>
      </c>
      <c r="Z46">
        <f t="shared" si="20"/>
        <v>0.14870324749603217</v>
      </c>
      <c r="AA46">
        <f t="shared" si="21"/>
        <v>0.18642463618658503</v>
      </c>
      <c r="AB46">
        <f t="shared" si="22"/>
        <v>4.1497264596101112E-2</v>
      </c>
      <c r="AC46">
        <f t="shared" si="23"/>
        <v>3.6423051934729424E-2</v>
      </c>
    </row>
    <row r="47" spans="1:29" x14ac:dyDescent="0.25">
      <c r="A47" t="s">
        <v>59</v>
      </c>
      <c r="B47">
        <v>0.27450199566092592</v>
      </c>
      <c r="C47" s="3">
        <v>2.0000999987936342E-2</v>
      </c>
      <c r="D47" s="3">
        <v>0</v>
      </c>
      <c r="E47" s="3">
        <v>0.13862934370013288</v>
      </c>
      <c r="F47" s="3">
        <v>5.034690761112659E-2</v>
      </c>
      <c r="G47" s="3">
        <v>0.11224136486818063</v>
      </c>
      <c r="H47" s="3">
        <v>4.8188418617196624E-2</v>
      </c>
      <c r="I47" s="3">
        <v>0.16559480967110748</v>
      </c>
      <c r="J47" s="3">
        <v>0.14227444066759887</v>
      </c>
      <c r="K47" s="3">
        <v>1.2683018133414556E-2</v>
      </c>
      <c r="L47" s="3">
        <v>0.33004169673124223</v>
      </c>
      <c r="M47" s="3">
        <v>0</v>
      </c>
      <c r="N47" s="15">
        <v>1.7500968210649392</v>
      </c>
      <c r="O47">
        <f t="shared" si="24"/>
        <v>7.2862858209024634E-2</v>
      </c>
      <c r="P47">
        <f t="shared" si="13"/>
        <v>0.87260938949585765</v>
      </c>
      <c r="Q47">
        <f t="shared" si="25"/>
        <v>7.3630923336809526E-2</v>
      </c>
      <c r="T47">
        <f t="shared" si="14"/>
        <v>1.3856075471737108E-2</v>
      </c>
      <c r="U47">
        <f t="shared" si="15"/>
        <v>8.6628192491744315E-3</v>
      </c>
      <c r="V47">
        <f t="shared" si="16"/>
        <v>0.1202480571674974</v>
      </c>
      <c r="W47">
        <f t="shared" si="17"/>
        <v>0.21508383075000717</v>
      </c>
      <c r="X47">
        <f t="shared" si="18"/>
        <v>1.121792572559469E-2</v>
      </c>
      <c r="Y47">
        <f t="shared" si="19"/>
        <v>0.20905104560075821</v>
      </c>
      <c r="Z47">
        <f t="shared" si="20"/>
        <v>0.1467950847756819</v>
      </c>
      <c r="AA47">
        <f t="shared" si="21"/>
        <v>0.19135102776014146</v>
      </c>
      <c r="AB47">
        <f t="shared" si="22"/>
        <v>3.9732950438303057E-2</v>
      </c>
      <c r="AC47">
        <f t="shared" si="23"/>
        <v>3.6637610630666971E-2</v>
      </c>
    </row>
    <row r="48" spans="1:29" x14ac:dyDescent="0.25">
      <c r="A48" t="s">
        <v>60</v>
      </c>
      <c r="B48">
        <v>0.27186176361739045</v>
      </c>
      <c r="C48" s="3">
        <v>2.2499999985558711E-2</v>
      </c>
      <c r="D48" s="3">
        <v>0</v>
      </c>
      <c r="E48" s="3">
        <v>0.13910952051259728</v>
      </c>
      <c r="F48" s="3">
        <v>5.0008632267438326E-2</v>
      </c>
      <c r="G48" s="3">
        <v>0.113587222256944</v>
      </c>
      <c r="H48" s="3">
        <v>4.8815900699894471E-2</v>
      </c>
      <c r="I48" s="3">
        <v>0.16175701109629795</v>
      </c>
      <c r="J48" s="3">
        <v>0.14921043666238426</v>
      </c>
      <c r="K48" s="3">
        <v>1.5266000083741189E-2</v>
      </c>
      <c r="L48" s="3">
        <v>0.32224527642070244</v>
      </c>
      <c r="M48" s="3">
        <v>0</v>
      </c>
      <c r="N48" s="15">
        <v>1.7584152463260696</v>
      </c>
      <c r="O48">
        <f t="shared" si="24"/>
        <v>8.2762649981276845E-2</v>
      </c>
      <c r="P48">
        <f t="shared" si="13"/>
        <v>0.87216945431141557</v>
      </c>
      <c r="Q48">
        <f t="shared" si="25"/>
        <v>8.3752408542779599E-2</v>
      </c>
      <c r="T48">
        <f t="shared" si="14"/>
        <v>1.6531650585327747E-2</v>
      </c>
      <c r="U48">
        <f t="shared" si="15"/>
        <v>8.4048890976083056E-3</v>
      </c>
      <c r="V48">
        <f t="shared" si="16"/>
        <v>0.12142624846953926</v>
      </c>
      <c r="W48">
        <f t="shared" si="17"/>
        <v>0.21756419957100423</v>
      </c>
      <c r="X48">
        <f t="shared" si="18"/>
        <v>1.1427484396824112E-2</v>
      </c>
      <c r="Y48">
        <f t="shared" si="19"/>
        <v>0.20882797271773312</v>
      </c>
      <c r="Z48">
        <f t="shared" si="20"/>
        <v>0.14475558471418259</v>
      </c>
      <c r="AA48">
        <f t="shared" si="21"/>
        <v>0.19639361964340851</v>
      </c>
      <c r="AB48">
        <f t="shared" si="22"/>
        <v>3.7995108907037098E-2</v>
      </c>
      <c r="AC48">
        <f t="shared" si="23"/>
        <v>3.6729251872942056E-2</v>
      </c>
    </row>
    <row r="49" spans="1:29" x14ac:dyDescent="0.25">
      <c r="A49" t="s">
        <v>61</v>
      </c>
      <c r="B49">
        <v>0.26925763528536145</v>
      </c>
      <c r="C49" s="3">
        <v>2.5000999987655502E-2</v>
      </c>
      <c r="D49" s="3">
        <v>0</v>
      </c>
      <c r="E49" s="3">
        <v>0.13921351636777754</v>
      </c>
      <c r="F49" s="3">
        <v>4.9714400963336916E-2</v>
      </c>
      <c r="G49" s="3">
        <v>0.11485878130559359</v>
      </c>
      <c r="H49" s="3">
        <v>4.9163161090898619E-2</v>
      </c>
      <c r="I49" s="3">
        <v>0.1576736723826157</v>
      </c>
      <c r="J49" s="3">
        <v>0.15667249903562414</v>
      </c>
      <c r="K49" s="3">
        <v>1.8098501071133494E-2</v>
      </c>
      <c r="L49" s="3">
        <v>0.31460546778302001</v>
      </c>
      <c r="M49" s="3">
        <v>0</v>
      </c>
      <c r="N49" s="15">
        <v>1.7666438211987865</v>
      </c>
      <c r="O49">
        <f t="shared" si="24"/>
        <v>9.2851591603555592E-2</v>
      </c>
      <c r="P49">
        <f t="shared" si="13"/>
        <v>0.87200492273547292</v>
      </c>
      <c r="Q49">
        <f t="shared" si="25"/>
        <v>9.4096236081134876E-2</v>
      </c>
      <c r="T49">
        <f t="shared" si="14"/>
        <v>1.9173381988837793E-2</v>
      </c>
      <c r="U49">
        <f t="shared" si="15"/>
        <v>8.1461307242817714E-3</v>
      </c>
      <c r="V49">
        <f t="shared" si="16"/>
        <v>0.12268520295290199</v>
      </c>
      <c r="W49">
        <f t="shared" si="17"/>
        <v>0.22013526666057887</v>
      </c>
      <c r="X49">
        <f t="shared" si="18"/>
        <v>1.165343926426754E-2</v>
      </c>
      <c r="Y49">
        <f t="shared" si="19"/>
        <v>0.20879722962789596</v>
      </c>
      <c r="Z49">
        <f t="shared" si="20"/>
        <v>0.14259310916032145</v>
      </c>
      <c r="AA49">
        <f t="shared" si="21"/>
        <v>0.20155039523957136</v>
      </c>
      <c r="AB49">
        <f t="shared" si="22"/>
        <v>3.6284960034201966E-2</v>
      </c>
      <c r="AC49">
        <f t="shared" si="23"/>
        <v>3.6689382380278052E-2</v>
      </c>
    </row>
    <row r="50" spans="1:29" x14ac:dyDescent="0.25">
      <c r="A50" t="s">
        <v>62</v>
      </c>
      <c r="B50">
        <v>0.26684822001925929</v>
      </c>
      <c r="C50" s="3">
        <v>2.7499999985337073E-2</v>
      </c>
      <c r="D50" s="3">
        <v>0</v>
      </c>
      <c r="E50" s="3">
        <v>0.13936573068353145</v>
      </c>
      <c r="F50" s="3">
        <v>4.9466862371919065E-2</v>
      </c>
      <c r="G50" s="3">
        <v>0.11626804236178125</v>
      </c>
      <c r="H50" s="3">
        <v>4.9769851348801603E-2</v>
      </c>
      <c r="I50" s="3">
        <v>0.15393220851202982</v>
      </c>
      <c r="J50" s="3">
        <v>0.16330449363899918</v>
      </c>
      <c r="K50" s="3">
        <v>2.0859327494677941E-2</v>
      </c>
      <c r="L50" s="3">
        <v>0.30703348358825966</v>
      </c>
      <c r="M50" s="3">
        <v>0</v>
      </c>
      <c r="N50" s="15">
        <v>1.774754904635454</v>
      </c>
      <c r="O50">
        <f t="shared" si="24"/>
        <v>0.10305483762774326</v>
      </c>
      <c r="P50">
        <f t="shared" si="13"/>
        <v>0.87221198737516092</v>
      </c>
      <c r="Q50">
        <f t="shared" si="25"/>
        <v>0.10458730222633814</v>
      </c>
      <c r="T50">
        <f t="shared" si="14"/>
        <v>2.178594999265317E-2</v>
      </c>
      <c r="U50">
        <f t="shared" si="15"/>
        <v>7.8848584831234265E-3</v>
      </c>
      <c r="V50">
        <f t="shared" si="16"/>
        <v>0.12402318079794802</v>
      </c>
      <c r="W50">
        <f t="shared" si="17"/>
        <v>0.22279890587777382</v>
      </c>
      <c r="X50">
        <f t="shared" si="18"/>
        <v>1.1892254541919268E-2</v>
      </c>
      <c r="Y50">
        <f t="shared" si="19"/>
        <v>0.20897074476662975</v>
      </c>
      <c r="Z50">
        <f t="shared" si="20"/>
        <v>0.14030497849530915</v>
      </c>
      <c r="AA50">
        <f t="shared" si="21"/>
        <v>0.20681547430460462</v>
      </c>
      <c r="AB50">
        <f t="shared" si="22"/>
        <v>3.4598392731463763E-2</v>
      </c>
      <c r="AC50">
        <f t="shared" si="23"/>
        <v>3.6546868442877536E-2</v>
      </c>
    </row>
    <row r="51" spans="1:29" x14ac:dyDescent="0.25">
      <c r="A51" t="s">
        <v>63</v>
      </c>
      <c r="B51">
        <v>0.26457851696535156</v>
      </c>
      <c r="C51" s="3">
        <v>3.0000999984473857E-2</v>
      </c>
      <c r="D51" s="3">
        <v>0</v>
      </c>
      <c r="E51" s="3">
        <v>0.13941823206389709</v>
      </c>
      <c r="F51" s="3">
        <v>4.9265739266733277E-2</v>
      </c>
      <c r="G51" s="3">
        <v>0.11774908734995648</v>
      </c>
      <c r="H51" s="3">
        <v>5.0453517374577823E-2</v>
      </c>
      <c r="I51" s="3">
        <v>0.15033288543135342</v>
      </c>
      <c r="J51" s="3">
        <v>0.16957060914674188</v>
      </c>
      <c r="K51" s="3">
        <v>2.3656480168249474E-2</v>
      </c>
      <c r="L51" s="3">
        <v>0.29955344919849042</v>
      </c>
      <c r="M51" s="3">
        <v>0</v>
      </c>
      <c r="N51" s="15">
        <v>1.7827477644173217</v>
      </c>
      <c r="O51">
        <f t="shared" si="24"/>
        <v>0.11339167037663417</v>
      </c>
      <c r="P51">
        <f t="shared" si="13"/>
        <v>0.87276451494414653</v>
      </c>
      <c r="Q51">
        <f t="shared" si="25"/>
        <v>0.11524678185639571</v>
      </c>
      <c r="T51">
        <f t="shared" si="14"/>
        <v>2.4364955107701664E-2</v>
      </c>
      <c r="U51">
        <f t="shared" si="15"/>
        <v>7.6219537475181887E-3</v>
      </c>
      <c r="V51">
        <f t="shared" si="16"/>
        <v>0.12543729402953563</v>
      </c>
      <c r="W51">
        <f t="shared" si="17"/>
        <v>0.22554934220381881</v>
      </c>
      <c r="X51">
        <f t="shared" si="18"/>
        <v>1.2144056475825459E-2</v>
      </c>
      <c r="Y51">
        <f t="shared" si="19"/>
        <v>0.20934138206789663</v>
      </c>
      <c r="Z51">
        <f t="shared" si="20"/>
        <v>0.13789191564762712</v>
      </c>
      <c r="AA51">
        <f t="shared" si="21"/>
        <v>0.21217872030928089</v>
      </c>
      <c r="AB51">
        <f t="shared" si="22"/>
        <v>3.2937676571960374E-2</v>
      </c>
      <c r="AC51">
        <f t="shared" si="23"/>
        <v>3.6303598528448951E-2</v>
      </c>
    </row>
    <row r="52" spans="1:29" x14ac:dyDescent="0.25">
      <c r="A52" t="s">
        <v>64</v>
      </c>
      <c r="B52">
        <v>0.26245006198595683</v>
      </c>
      <c r="C52" s="3">
        <v>3.2499999983666185E-2</v>
      </c>
      <c r="D52" s="3">
        <v>0</v>
      </c>
      <c r="E52" s="3">
        <v>0.13937278663512034</v>
      </c>
      <c r="F52" s="3">
        <v>4.9110546583228859E-2</v>
      </c>
      <c r="G52" s="3">
        <v>0.11929828196245648</v>
      </c>
      <c r="H52" s="3">
        <v>5.1211745496221824E-2</v>
      </c>
      <c r="I52" s="3">
        <v>0.14687876886274093</v>
      </c>
      <c r="J52" s="3">
        <v>0.17546716386616554</v>
      </c>
      <c r="K52" s="3">
        <v>2.6485013162636174E-2</v>
      </c>
      <c r="L52" s="3">
        <v>0.29217569343142985</v>
      </c>
      <c r="M52" s="3">
        <v>0</v>
      </c>
      <c r="N52" s="15">
        <v>1.7905957842099323</v>
      </c>
      <c r="O52">
        <f t="shared" si="24"/>
        <v>0.12383308175939846</v>
      </c>
      <c r="P52">
        <f t="shared" si="13"/>
        <v>0.8736553919004818</v>
      </c>
      <c r="Q52">
        <f t="shared" si="25"/>
        <v>0.12604617011492752</v>
      </c>
      <c r="T52">
        <f t="shared" si="14"/>
        <v>2.6918051806672418E-2</v>
      </c>
      <c r="U52">
        <f t="shared" si="15"/>
        <v>7.3574939983478234E-3</v>
      </c>
      <c r="V52">
        <f t="shared" si="16"/>
        <v>0.1269320374831982</v>
      </c>
      <c r="W52">
        <f t="shared" si="17"/>
        <v>0.22839427703245566</v>
      </c>
      <c r="X52">
        <f t="shared" si="18"/>
        <v>1.2411135320175451E-2</v>
      </c>
      <c r="Y52">
        <f t="shared" si="19"/>
        <v>0.20991327945018876</v>
      </c>
      <c r="Z52">
        <f t="shared" si="20"/>
        <v>0.13535630881632632</v>
      </c>
      <c r="AA52">
        <f t="shared" si="21"/>
        <v>0.21766168682612727</v>
      </c>
      <c r="AB52">
        <f t="shared" si="22"/>
        <v>3.1301921830992951E-2</v>
      </c>
      <c r="AC52">
        <f t="shared" si="23"/>
        <v>3.5929661969949803E-2</v>
      </c>
    </row>
    <row r="53" spans="1:29" x14ac:dyDescent="0.25">
      <c r="A53" t="s">
        <v>65</v>
      </c>
      <c r="B53">
        <v>0.26045818228838069</v>
      </c>
      <c r="C53" s="3">
        <v>3.4999999982845621E-2</v>
      </c>
      <c r="D53" s="3">
        <v>0</v>
      </c>
      <c r="E53" s="3">
        <v>0.13923105107300002</v>
      </c>
      <c r="F53" s="3">
        <v>4.9000270438648186E-2</v>
      </c>
      <c r="G53" s="3">
        <v>0.12091629045480197</v>
      </c>
      <c r="H53" s="3">
        <v>5.2044080058911729E-2</v>
      </c>
      <c r="I53" s="3">
        <v>0.14356319192583011</v>
      </c>
      <c r="J53" s="3">
        <v>0.18100776893189405</v>
      </c>
      <c r="K53" s="3">
        <v>2.9347694864203341E-2</v>
      </c>
      <c r="L53" s="3">
        <v>0.28488965225271062</v>
      </c>
      <c r="M53" s="3">
        <v>0</v>
      </c>
      <c r="N53" s="15">
        <v>1.798294766554521</v>
      </c>
      <c r="O53">
        <f t="shared" si="24"/>
        <v>0.13437857730302916</v>
      </c>
      <c r="P53">
        <f t="shared" si="13"/>
        <v>0.87487967903279462</v>
      </c>
      <c r="Q53">
        <f t="shared" si="25"/>
        <v>0.13698631277245329</v>
      </c>
      <c r="T53">
        <f t="shared" si="14"/>
        <v>2.9439666786368848E-2</v>
      </c>
      <c r="U53">
        <f t="shared" si="15"/>
        <v>7.0915849456977473E-3</v>
      </c>
      <c r="V53">
        <f t="shared" si="16"/>
        <v>0.12850238144361015</v>
      </c>
      <c r="W53">
        <f t="shared" si="17"/>
        <v>0.23132570294057878</v>
      </c>
      <c r="X53">
        <f t="shared" si="18"/>
        <v>1.2691734139949465E-2</v>
      </c>
      <c r="Y53">
        <f t="shared" si="19"/>
        <v>0.2106799815055232</v>
      </c>
      <c r="Z53">
        <f t="shared" si="20"/>
        <v>0.13270213768140157</v>
      </c>
      <c r="AA53">
        <f t="shared" si="21"/>
        <v>0.22324685144149295</v>
      </c>
      <c r="AB53">
        <f t="shared" si="22"/>
        <v>2.9692311709736144E-2</v>
      </c>
      <c r="AC53">
        <f t="shared" si="23"/>
        <v>3.5443607548372898E-2</v>
      </c>
    </row>
    <row r="54" spans="1:29" x14ac:dyDescent="0.25">
      <c r="A54" t="s">
        <v>66</v>
      </c>
      <c r="B54">
        <v>0.25860103239659349</v>
      </c>
      <c r="C54" s="3">
        <v>3.7500999982030409E-2</v>
      </c>
      <c r="D54" s="3">
        <v>0</v>
      </c>
      <c r="E54" s="3">
        <v>0.138994603358568</v>
      </c>
      <c r="F54" s="3">
        <v>4.8934182625714757E-2</v>
      </c>
      <c r="G54" s="3">
        <v>0.12260200055792675</v>
      </c>
      <c r="H54" s="3">
        <v>5.2949305525664653E-2</v>
      </c>
      <c r="I54" s="3">
        <v>0.14038387699348903</v>
      </c>
      <c r="J54" s="3">
        <v>0.18619824404744231</v>
      </c>
      <c r="K54" s="3">
        <v>3.2243997217755921E-2</v>
      </c>
      <c r="L54" s="3">
        <v>0.27769378967343861</v>
      </c>
      <c r="M54" s="3">
        <v>0</v>
      </c>
      <c r="N54" s="15">
        <v>1.8058310245337554</v>
      </c>
      <c r="O54">
        <f t="shared" si="24"/>
        <v>0.14501488889850389</v>
      </c>
      <c r="P54">
        <f t="shared" si="13"/>
        <v>0.87643196980491811</v>
      </c>
      <c r="Q54">
        <f t="shared" si="25"/>
        <v>0.14805482045242793</v>
      </c>
      <c r="T54">
        <f t="shared" si="14"/>
        <v>3.1933217270411443E-2</v>
      </c>
      <c r="U54">
        <f t="shared" si="15"/>
        <v>6.8239468220618179E-3</v>
      </c>
      <c r="V54">
        <f t="shared" si="16"/>
        <v>0.13014934008175702</v>
      </c>
      <c r="W54">
        <f t="shared" si="17"/>
        <v>0.2343461411218597</v>
      </c>
      <c r="X54">
        <f t="shared" si="18"/>
        <v>1.2986062490390854E-2</v>
      </c>
      <c r="Y54">
        <f t="shared" si="19"/>
        <v>0.21164017369871957</v>
      </c>
      <c r="Z54">
        <f t="shared" si="20"/>
        <v>0.12992742910362209</v>
      </c>
      <c r="AA54">
        <f t="shared" si="21"/>
        <v>0.22893977029340745</v>
      </c>
      <c r="AB54">
        <f t="shared" si="22"/>
        <v>2.8106644714153389E-2</v>
      </c>
      <c r="AC54">
        <f t="shared" si="23"/>
        <v>3.4845921544362744E-2</v>
      </c>
    </row>
    <row r="55" spans="1:29" x14ac:dyDescent="0.25">
      <c r="A55" t="s">
        <v>67</v>
      </c>
      <c r="B55">
        <v>0.2569091827049832</v>
      </c>
      <c r="C55" s="3">
        <v>3.9999999980377988E-2</v>
      </c>
      <c r="D55" s="3">
        <v>0</v>
      </c>
      <c r="E55" s="3">
        <v>0.1387966203493288</v>
      </c>
      <c r="F55" s="3">
        <v>4.8906586827496976E-2</v>
      </c>
      <c r="G55" s="3">
        <v>0.12437422133857483</v>
      </c>
      <c r="H55" s="3">
        <v>5.4055378940108548E-2</v>
      </c>
      <c r="I55" s="3">
        <v>0.13740398737482809</v>
      </c>
      <c r="J55" s="3">
        <v>0.19068865416083644</v>
      </c>
      <c r="K55" s="3">
        <v>3.5173220665713378E-2</v>
      </c>
      <c r="L55" s="3">
        <v>0.2706013303431129</v>
      </c>
      <c r="M55" s="3">
        <v>0</v>
      </c>
      <c r="N55" s="15">
        <v>1.8131823400579694</v>
      </c>
      <c r="O55">
        <f t="shared" si="24"/>
        <v>0.15569704266394882</v>
      </c>
      <c r="P55">
        <f t="shared" si="13"/>
        <v>0.87824994968883752</v>
      </c>
      <c r="Q55">
        <f t="shared" si="25"/>
        <v>0.15920586436051976</v>
      </c>
      <c r="T55">
        <f t="shared" si="14"/>
        <v>3.4398952803539488E-2</v>
      </c>
      <c r="U55">
        <f t="shared" si="15"/>
        <v>6.5546028538294105E-3</v>
      </c>
      <c r="V55">
        <f t="shared" si="16"/>
        <v>0.13187214577626871</v>
      </c>
      <c r="W55">
        <f t="shared" si="17"/>
        <v>0.23745473103179923</v>
      </c>
      <c r="X55">
        <f t="shared" si="18"/>
        <v>1.3293981511150917E-2</v>
      </c>
      <c r="Y55">
        <f t="shared" si="19"/>
        <v>0.21279186996450966</v>
      </c>
      <c r="Z55">
        <f t="shared" si="20"/>
        <v>0.12703333808333572</v>
      </c>
      <c r="AA55">
        <f t="shared" si="21"/>
        <v>0.23473937100747222</v>
      </c>
      <c r="AB55">
        <f t="shared" si="22"/>
        <v>2.6544669126639178E-2</v>
      </c>
      <c r="AC55">
        <f t="shared" si="23"/>
        <v>3.4137776814024884E-2</v>
      </c>
    </row>
    <row r="56" spans="1:29" x14ac:dyDescent="0.25">
      <c r="A56" t="s">
        <v>68</v>
      </c>
      <c r="B56">
        <v>0.2552868190711185</v>
      </c>
      <c r="C56" s="3">
        <v>4.2500999981360053E-2</v>
      </c>
      <c r="D56" s="3">
        <v>0</v>
      </c>
      <c r="E56" s="3">
        <v>0.13824449525735541</v>
      </c>
      <c r="F56" s="3">
        <v>4.8931654750018184E-2</v>
      </c>
      <c r="G56" s="3">
        <v>0.12616854769293251</v>
      </c>
      <c r="H56" s="3">
        <v>5.4971511882984249E-2</v>
      </c>
      <c r="I56" s="3">
        <v>0.13443095338585212</v>
      </c>
      <c r="J56" s="3">
        <v>0.19554288166813005</v>
      </c>
      <c r="K56" s="3">
        <v>3.8129403758184362E-2</v>
      </c>
      <c r="L56" s="3">
        <v>0.26358055160454302</v>
      </c>
      <c r="M56" s="3">
        <v>0</v>
      </c>
      <c r="N56" s="15">
        <v>1.8203478207925252</v>
      </c>
      <c r="O56">
        <f t="shared" si="24"/>
        <v>0.16648333092951426</v>
      </c>
      <c r="P56">
        <f t="shared" si="13"/>
        <v>0.88049503743774482</v>
      </c>
      <c r="Q56">
        <f t="shared" si="25"/>
        <v>0.17050222574744386</v>
      </c>
      <c r="T56">
        <f t="shared" si="14"/>
        <v>3.6834309568869059E-2</v>
      </c>
      <c r="U56">
        <f t="shared" si="15"/>
        <v>6.2838985258040457E-3</v>
      </c>
      <c r="V56">
        <f t="shared" si="16"/>
        <v>0.13366778151419306</v>
      </c>
      <c r="W56">
        <f t="shared" si="17"/>
        <v>0.24064667304189663</v>
      </c>
      <c r="X56">
        <f t="shared" si="18"/>
        <v>1.3614967802542489E-2</v>
      </c>
      <c r="Y56">
        <f t="shared" si="19"/>
        <v>0.21413149423552832</v>
      </c>
      <c r="Z56">
        <f t="shared" si="20"/>
        <v>0.12402467771962784</v>
      </c>
      <c r="AA56">
        <f t="shared" si="21"/>
        <v>0.24063740295903818</v>
      </c>
      <c r="AB56">
        <f t="shared" si="22"/>
        <v>2.5007959456052418E-2</v>
      </c>
      <c r="AC56">
        <f t="shared" si="23"/>
        <v>3.3321343380192693E-2</v>
      </c>
    </row>
    <row r="57" spans="1:29" x14ac:dyDescent="0.25">
      <c r="A57" t="s">
        <v>69</v>
      </c>
      <c r="B57">
        <v>0.25384551662059068</v>
      </c>
      <c r="C57" s="3">
        <v>4.4999999979125911E-2</v>
      </c>
      <c r="D57" s="3">
        <v>0</v>
      </c>
      <c r="E57" s="3">
        <v>0.13783292412269071</v>
      </c>
      <c r="F57" s="3">
        <v>4.898949985562593E-2</v>
      </c>
      <c r="G57" s="3">
        <v>0.12805905070995871</v>
      </c>
      <c r="H57" s="3">
        <v>5.6181132115130566E-2</v>
      </c>
      <c r="I57" s="3">
        <v>0.13168975696996374</v>
      </c>
      <c r="J57" s="3">
        <v>0.19946121159832794</v>
      </c>
      <c r="K57" s="3">
        <v>4.1122818264743281E-2</v>
      </c>
      <c r="L57" s="3">
        <v>0.25666360636355906</v>
      </c>
      <c r="M57" s="3">
        <v>0</v>
      </c>
      <c r="N57" s="15">
        <v>1.827303340067538</v>
      </c>
      <c r="O57">
        <f t="shared" si="24"/>
        <v>0.17727317219624172</v>
      </c>
      <c r="P57">
        <f t="shared" si="13"/>
        <v>0.88294163375984214</v>
      </c>
      <c r="Q57">
        <f t="shared" si="25"/>
        <v>0.18183889759429883</v>
      </c>
      <c r="T57">
        <f t="shared" si="14"/>
        <v>3.924255027754258E-2</v>
      </c>
      <c r="U57">
        <f t="shared" si="15"/>
        <v>6.0115233735321587E-3</v>
      </c>
      <c r="V57">
        <f t="shared" si="16"/>
        <v>0.13553755493953484</v>
      </c>
      <c r="W57">
        <f t="shared" si="17"/>
        <v>0.24392477938472409</v>
      </c>
      <c r="X57">
        <f t="shared" si="18"/>
        <v>1.394925725117338E-2</v>
      </c>
      <c r="Y57">
        <f t="shared" si="19"/>
        <v>0.21565849692860919</v>
      </c>
      <c r="Z57">
        <f t="shared" si="20"/>
        <v>0.12089911216326656</v>
      </c>
      <c r="AA57">
        <f t="shared" si="21"/>
        <v>0.24663977914458518</v>
      </c>
      <c r="AB57">
        <f t="shared" si="22"/>
        <v>2.3494396469008982E-2</v>
      </c>
      <c r="AC57">
        <f t="shared" si="23"/>
        <v>3.2396949350705286E-2</v>
      </c>
    </row>
    <row r="58" spans="1:29" x14ac:dyDescent="0.25">
      <c r="A58" t="s">
        <v>70</v>
      </c>
      <c r="B58">
        <v>0.25250921259946207</v>
      </c>
      <c r="C58" s="3">
        <v>4.7499999979042445E-2</v>
      </c>
      <c r="D58" s="3">
        <v>0</v>
      </c>
      <c r="E58" s="3">
        <v>0.13722452042856026</v>
      </c>
      <c r="F58" s="3">
        <v>4.9092636020672972E-2</v>
      </c>
      <c r="G58" s="3">
        <v>0.13000003543239522</v>
      </c>
      <c r="H58" s="3">
        <v>5.7354621461021507E-2</v>
      </c>
      <c r="I58" s="3">
        <v>0.12903356701745361</v>
      </c>
      <c r="J58" s="3">
        <v>0.20332618617987461</v>
      </c>
      <c r="K58" s="3">
        <v>4.4141605407775217E-2</v>
      </c>
      <c r="L58" s="3">
        <v>0.24982682805224651</v>
      </c>
      <c r="M58" s="3">
        <v>0</v>
      </c>
      <c r="N58" s="15">
        <v>1.8340455879660056</v>
      </c>
      <c r="O58">
        <f t="shared" si="24"/>
        <v>0.18811194843171292</v>
      </c>
      <c r="P58">
        <f t="shared" si="13"/>
        <v>0.88574955645871634</v>
      </c>
      <c r="Q58">
        <f t="shared" si="25"/>
        <v>0.19326523304965229</v>
      </c>
      <c r="T58">
        <f t="shared" si="14"/>
        <v>4.1622801915298234E-2</v>
      </c>
      <c r="U58">
        <f t="shared" si="15"/>
        <v>5.7376104073356407E-3</v>
      </c>
      <c r="V58">
        <f t="shared" si="16"/>
        <v>0.13748015460226856</v>
      </c>
      <c r="W58">
        <f t="shared" si="17"/>
        <v>0.2472869870770423</v>
      </c>
      <c r="X58">
        <f t="shared" si="18"/>
        <v>1.4296570445438061E-2</v>
      </c>
      <c r="Y58">
        <f t="shared" si="19"/>
        <v>0.21737013315974449</v>
      </c>
      <c r="Z58">
        <f t="shared" si="20"/>
        <v>0.11765912080927249</v>
      </c>
      <c r="AA58">
        <f t="shared" si="21"/>
        <v>0.25274310119013554</v>
      </c>
      <c r="AB58">
        <f t="shared" si="22"/>
        <v>2.2004352830876817E-2</v>
      </c>
      <c r="AC58">
        <f t="shared" si="23"/>
        <v>3.136610743032317E-2</v>
      </c>
    </row>
    <row r="59" spans="1:29" x14ac:dyDescent="0.25">
      <c r="A59" t="s">
        <v>71</v>
      </c>
      <c r="B59">
        <v>0.25129811864907314</v>
      </c>
      <c r="C59" s="3">
        <v>4.9999999978348635E-2</v>
      </c>
      <c r="D59" s="3">
        <v>0</v>
      </c>
      <c r="E59" s="3">
        <v>0.13652383095029882</v>
      </c>
      <c r="F59" s="3">
        <v>4.923703821232385E-2</v>
      </c>
      <c r="G59" s="3">
        <v>0.13200101104694903</v>
      </c>
      <c r="H59" s="3">
        <v>5.8589321268811313E-2</v>
      </c>
      <c r="I59" s="3">
        <v>0.12650098280716557</v>
      </c>
      <c r="J59" s="3">
        <v>0.20688204873939919</v>
      </c>
      <c r="K59" s="3">
        <v>4.7190508674024523E-2</v>
      </c>
      <c r="L59" s="3">
        <v>0.24307525830102766</v>
      </c>
      <c r="M59" s="3">
        <v>0</v>
      </c>
      <c r="N59" s="15">
        <v>1.8405603341488213</v>
      </c>
      <c r="O59">
        <f t="shared" si="24"/>
        <v>0.1989668694980222</v>
      </c>
      <c r="P59">
        <f t="shared" si="13"/>
        <v>0.88886097214200355</v>
      </c>
      <c r="Q59">
        <f t="shared" si="25"/>
        <v>0.2047475717273011</v>
      </c>
      <c r="T59">
        <f t="shared" si="14"/>
        <v>4.3975590610973801E-2</v>
      </c>
      <c r="U59">
        <f t="shared" si="15"/>
        <v>5.4621848946913125E-3</v>
      </c>
      <c r="V59">
        <f t="shared" si="16"/>
        <v>0.13949442166885137</v>
      </c>
      <c r="W59">
        <f t="shared" si="17"/>
        <v>0.25073220857149203</v>
      </c>
      <c r="X59">
        <f t="shared" si="18"/>
        <v>1.46567631904894E-2</v>
      </c>
      <c r="Y59">
        <f t="shared" si="19"/>
        <v>0.21926447488326128</v>
      </c>
      <c r="Z59">
        <f t="shared" si="20"/>
        <v>0.11430599950519026</v>
      </c>
      <c r="AA59">
        <f t="shared" si="21"/>
        <v>0.25894607381535473</v>
      </c>
      <c r="AB59">
        <f t="shared" si="22"/>
        <v>2.0537521098288675E-2</v>
      </c>
      <c r="AC59">
        <f t="shared" si="23"/>
        <v>3.0230014603443184E-2</v>
      </c>
    </row>
    <row r="60" spans="1:29" x14ac:dyDescent="0.25">
      <c r="A60" t="s">
        <v>72</v>
      </c>
      <c r="B60">
        <v>0.25021222023595835</v>
      </c>
      <c r="C60" s="3">
        <v>5.2499999977607195E-2</v>
      </c>
      <c r="D60" s="3">
        <v>0</v>
      </c>
      <c r="E60" s="3">
        <v>0.13573773721910615</v>
      </c>
      <c r="F60" s="3">
        <v>4.9421122878189366E-2</v>
      </c>
      <c r="G60" s="3">
        <v>0.13406389662260423</v>
      </c>
      <c r="H60" s="3">
        <v>5.9891129790184794E-2</v>
      </c>
      <c r="I60" s="3">
        <v>0.12409467974013703</v>
      </c>
      <c r="J60" s="3">
        <v>0.2101145558808242</v>
      </c>
      <c r="K60" s="3">
        <v>5.0268522531487433E-2</v>
      </c>
      <c r="L60" s="3">
        <v>0.23640835533746685</v>
      </c>
      <c r="M60" s="3">
        <v>0</v>
      </c>
      <c r="N60" s="15">
        <v>1.8468368385889995</v>
      </c>
      <c r="O60">
        <f t="shared" si="24"/>
        <v>0.20982188610971106</v>
      </c>
      <c r="P60">
        <f t="shared" si="13"/>
        <v>0.89227014935693638</v>
      </c>
      <c r="Q60">
        <f t="shared" si="25"/>
        <v>0.21626987575888701</v>
      </c>
      <c r="T60">
        <f t="shared" si="14"/>
        <v>4.6302126616336953E-2</v>
      </c>
      <c r="U60">
        <f t="shared" si="15"/>
        <v>5.1851459643257013E-3</v>
      </c>
      <c r="V60">
        <f t="shared" si="16"/>
        <v>0.14158060413196585</v>
      </c>
      <c r="W60">
        <f t="shared" si="17"/>
        <v>0.25426093281697315</v>
      </c>
      <c r="X60">
        <f t="shared" si="18"/>
        <v>1.5029855815066691E-2</v>
      </c>
      <c r="Y60">
        <f t="shared" si="19"/>
        <v>0.22134046710639263</v>
      </c>
      <c r="Z60">
        <f t="shared" si="20"/>
        <v>0.11083951094284526</v>
      </c>
      <c r="AA60">
        <f t="shared" si="21"/>
        <v>0.26525014810475323</v>
      </c>
      <c r="AB60">
        <f t="shared" si="22"/>
        <v>1.9093083723374833E-2</v>
      </c>
      <c r="AC60">
        <f t="shared" si="23"/>
        <v>2.8989301558822539E-2</v>
      </c>
    </row>
    <row r="61" spans="1:29" x14ac:dyDescent="0.25">
      <c r="A61" t="s">
        <v>73</v>
      </c>
      <c r="B61">
        <v>0.24924887346751065</v>
      </c>
      <c r="C61" s="3">
        <v>5.4999999976873944E-2</v>
      </c>
      <c r="D61" s="3">
        <v>0</v>
      </c>
      <c r="E61" s="3">
        <v>0.13486803215663407</v>
      </c>
      <c r="F61" s="3">
        <v>4.9643040401395624E-2</v>
      </c>
      <c r="G61" s="3">
        <v>0.13618810700515105</v>
      </c>
      <c r="H61" s="3">
        <v>6.1257466225422795E-2</v>
      </c>
      <c r="I61" s="3">
        <v>0.12181229142480177</v>
      </c>
      <c r="J61" s="3">
        <v>0.21303142048014984</v>
      </c>
      <c r="K61" s="3">
        <v>5.3375323043920182E-2</v>
      </c>
      <c r="L61" s="3">
        <v>0.22982431926252472</v>
      </c>
      <c r="M61" s="3">
        <v>0</v>
      </c>
      <c r="N61" s="15">
        <v>1.8528650589017142</v>
      </c>
      <c r="O61">
        <f t="shared" si="24"/>
        <v>0.22066298319315431</v>
      </c>
      <c r="P61">
        <f t="shared" si="13"/>
        <v>0.89597118391303276</v>
      </c>
      <c r="Q61">
        <f t="shared" si="25"/>
        <v>0.22781810625551896</v>
      </c>
      <c r="T61">
        <f t="shared" si="14"/>
        <v>4.8599696891501259E-2</v>
      </c>
      <c r="U61">
        <f t="shared" si="15"/>
        <v>4.9068419704943111E-3</v>
      </c>
      <c r="V61">
        <f t="shared" si="16"/>
        <v>0.14373550308462971</v>
      </c>
      <c r="W61">
        <f t="shared" si="17"/>
        <v>0.25786819987798215</v>
      </c>
      <c r="X61">
        <f t="shared" si="18"/>
        <v>1.5415245010716913E-2</v>
      </c>
      <c r="Y61">
        <f t="shared" si="19"/>
        <v>0.22359328314157073</v>
      </c>
      <c r="Z61">
        <f t="shared" si="20"/>
        <v>0.10726508672395663</v>
      </c>
      <c r="AA61">
        <f t="shared" si="21"/>
        <v>0.27164690802492042</v>
      </c>
      <c r="AB61">
        <f t="shared" si="22"/>
        <v>1.7672555536021147E-2</v>
      </c>
      <c r="AC61">
        <f t="shared" si="23"/>
        <v>2.7646674204754328E-2</v>
      </c>
    </row>
    <row r="62" spans="1:29" x14ac:dyDescent="0.25">
      <c r="A62" t="s">
        <v>74</v>
      </c>
      <c r="B62">
        <v>0.24840079553682973</v>
      </c>
      <c r="C62" s="3">
        <v>5.7500999976403656E-2</v>
      </c>
      <c r="D62" s="3">
        <v>0</v>
      </c>
      <c r="E62" s="3">
        <v>0.13388638348339588</v>
      </c>
      <c r="F62" s="3">
        <v>4.9909465754161671E-2</v>
      </c>
      <c r="G62" s="3">
        <v>0.1383614083684955</v>
      </c>
      <c r="H62" s="3">
        <v>6.2654452655801787E-2</v>
      </c>
      <c r="I62" s="3">
        <v>0.11963675571609481</v>
      </c>
      <c r="J62" s="3">
        <v>0.21572835399376428</v>
      </c>
      <c r="K62" s="3">
        <v>5.6508997128258402E-2</v>
      </c>
      <c r="L62" s="3">
        <v>0.22331418290002777</v>
      </c>
      <c r="M62" s="3">
        <v>0</v>
      </c>
      <c r="N62" s="15">
        <v>1.8586379620549593</v>
      </c>
      <c r="O62">
        <f t="shared" si="24"/>
        <v>0.2314847657880312</v>
      </c>
      <c r="P62">
        <f t="shared" si="13"/>
        <v>0.89997887600140525</v>
      </c>
      <c r="Q62">
        <f t="shared" si="25"/>
        <v>0.23938746096834215</v>
      </c>
      <c r="T62">
        <f t="shared" si="14"/>
        <v>5.0871608931719228E-2</v>
      </c>
      <c r="U62">
        <f t="shared" si="15"/>
        <v>4.6269628864085534E-3</v>
      </c>
      <c r="V62">
        <f t="shared" si="16"/>
        <v>0.14596068115429212</v>
      </c>
      <c r="W62">
        <f t="shared" si="17"/>
        <v>0.26155717944956036</v>
      </c>
      <c r="X62">
        <f t="shared" si="18"/>
        <v>1.58132545877279E-2</v>
      </c>
      <c r="Y62">
        <f t="shared" si="19"/>
        <v>0.22602378470111884</v>
      </c>
      <c r="Z62">
        <f t="shared" si="20"/>
        <v>0.10357974471620636</v>
      </c>
      <c r="AA62">
        <f t="shared" si="21"/>
        <v>0.27814260511607286</v>
      </c>
      <c r="AB62">
        <f t="shared" si="22"/>
        <v>1.6273909805475831E-2</v>
      </c>
      <c r="AC62">
        <f t="shared" si="23"/>
        <v>2.6201713217829537E-2</v>
      </c>
    </row>
    <row r="63" spans="1:29" x14ac:dyDescent="0.25">
      <c r="A63" t="s">
        <v>75</v>
      </c>
      <c r="B63">
        <v>0.24717747526829575</v>
      </c>
      <c r="C63" s="3">
        <v>6.0000999964395202E-2</v>
      </c>
      <c r="D63" s="3">
        <v>0</v>
      </c>
      <c r="E63" s="3">
        <v>0.13231848414871375</v>
      </c>
      <c r="F63" s="3">
        <v>5.0039622892063151E-2</v>
      </c>
      <c r="G63" s="3">
        <v>0.14014137596980802</v>
      </c>
      <c r="H63" s="3">
        <v>6.3254790085668755E-2</v>
      </c>
      <c r="I63" s="3">
        <v>0.11729143559072679</v>
      </c>
      <c r="J63" s="3">
        <v>0.21767102236394936</v>
      </c>
      <c r="K63" s="3">
        <v>5.9064393267483035E-2</v>
      </c>
      <c r="L63" s="3">
        <v>0.21642502619915679</v>
      </c>
      <c r="M63" s="3">
        <v>3.7938494824304387E-3</v>
      </c>
      <c r="N63" s="15">
        <v>1.8641500170512082</v>
      </c>
      <c r="O63">
        <f t="shared" si="24"/>
        <v>0.24274461052435239</v>
      </c>
      <c r="P63">
        <f t="shared" si="13"/>
        <v>0.90317825865572754</v>
      </c>
      <c r="Q63">
        <f t="shared" si="25"/>
        <v>0.25145817442967205</v>
      </c>
      <c r="T63">
        <f t="shared" si="14"/>
        <v>5.3118071049060717E-2</v>
      </c>
      <c r="U63">
        <f t="shared" si="15"/>
        <v>4.3455165061411002E-3</v>
      </c>
      <c r="V63">
        <f t="shared" si="16"/>
        <v>0.14825553720560294</v>
      </c>
      <c r="W63">
        <f t="shared" si="17"/>
        <v>0.26532714578403149</v>
      </c>
      <c r="X63">
        <f t="shared" si="18"/>
        <v>1.6223767115249105E-2</v>
      </c>
      <c r="Y63">
        <f t="shared" si="19"/>
        <v>0.22863027081718176</v>
      </c>
      <c r="Z63">
        <f t="shared" si="20"/>
        <v>9.9784502589420732E-2</v>
      </c>
      <c r="AA63">
        <f t="shared" si="21"/>
        <v>0.2847364061934865</v>
      </c>
      <c r="AB63">
        <f t="shared" si="22"/>
        <v>1.4896949406520889E-2</v>
      </c>
      <c r="AC63">
        <f t="shared" si="23"/>
        <v>2.4655394922402665E-2</v>
      </c>
    </row>
    <row r="64" spans="1:29" x14ac:dyDescent="0.25">
      <c r="A64" t="s">
        <v>76</v>
      </c>
      <c r="B64">
        <v>0.24575980568188202</v>
      </c>
      <c r="C64" s="3">
        <v>6.2499999958576524E-2</v>
      </c>
      <c r="D64" s="3">
        <v>0</v>
      </c>
      <c r="E64" s="3">
        <v>0.13031113187922225</v>
      </c>
      <c r="F64" s="3">
        <v>5.0105766184005286E-2</v>
      </c>
      <c r="G64" s="3">
        <v>0.14169188144336095</v>
      </c>
      <c r="H64" s="3">
        <v>6.3342632577927063E-2</v>
      </c>
      <c r="I64" s="3">
        <v>0.1148688846736995</v>
      </c>
      <c r="J64" s="3">
        <v>0.21917119968870238</v>
      </c>
      <c r="K64" s="3">
        <v>6.1271556986547342E-2</v>
      </c>
      <c r="L64" s="3">
        <v>0.20933022737815524</v>
      </c>
      <c r="M64" s="3">
        <v>9.9067191883798946E-3</v>
      </c>
      <c r="N64" s="15">
        <v>1.869424095170177</v>
      </c>
      <c r="O64">
        <f t="shared" si="24"/>
        <v>0.25431335195421734</v>
      </c>
      <c r="P64">
        <f t="shared" si="13"/>
        <v>0.90601780288838418</v>
      </c>
      <c r="Q64">
        <f t="shared" si="25"/>
        <v>0.26389886398347767</v>
      </c>
      <c r="T64">
        <f t="shared" si="14"/>
        <v>5.5336616767874131E-2</v>
      </c>
      <c r="U64">
        <f t="shared" si="15"/>
        <v>4.0628566679716338E-3</v>
      </c>
      <c r="V64">
        <f t="shared" si="16"/>
        <v>0.15061657067713188</v>
      </c>
      <c r="W64">
        <f t="shared" si="17"/>
        <v>0.26917272596995867</v>
      </c>
      <c r="X64">
        <f t="shared" si="18"/>
        <v>1.6646148392099869E-2</v>
      </c>
      <c r="Y64">
        <f t="shared" si="19"/>
        <v>0.23140755960783294</v>
      </c>
      <c r="Z64">
        <f t="shared" si="20"/>
        <v>9.5885132499336653E-2</v>
      </c>
      <c r="AA64">
        <f t="shared" si="21"/>
        <v>0.29141939838781145</v>
      </c>
      <c r="AB64">
        <f t="shared" si="22"/>
        <v>1.3543083711210997E-2</v>
      </c>
      <c r="AC64">
        <f t="shared" si="23"/>
        <v>2.3010737654383724E-2</v>
      </c>
    </row>
    <row r="65" spans="1:29" x14ac:dyDescent="0.25">
      <c r="A65" t="s">
        <v>77</v>
      </c>
      <c r="B65">
        <v>0.24449189454405304</v>
      </c>
      <c r="C65" s="3">
        <v>6.4999999958975527E-2</v>
      </c>
      <c r="D65" s="3">
        <v>0</v>
      </c>
      <c r="E65" s="3">
        <v>0.1282523088956703</v>
      </c>
      <c r="F65" s="3">
        <v>5.0222451631504336E-2</v>
      </c>
      <c r="G65" s="3">
        <v>0.14333113326036723</v>
      </c>
      <c r="H65" s="3">
        <v>6.3541646767968529E-2</v>
      </c>
      <c r="I65" s="3">
        <v>0.11257331921972188</v>
      </c>
      <c r="J65" s="3">
        <v>0.22047285052167542</v>
      </c>
      <c r="K65" s="3">
        <v>6.3556724511620172E-2</v>
      </c>
      <c r="L65" s="3">
        <v>0.20234465688861517</v>
      </c>
      <c r="M65" s="3">
        <v>1.5704908302856892E-2</v>
      </c>
      <c r="N65" s="15">
        <v>1.8744563878180924</v>
      </c>
      <c r="O65">
        <f t="shared" si="24"/>
        <v>0.26585748406994203</v>
      </c>
      <c r="P65">
        <f t="shared" si="13"/>
        <v>0.90922322107509146</v>
      </c>
      <c r="Q65">
        <f t="shared" si="25"/>
        <v>0.27636068964315524</v>
      </c>
      <c r="T65">
        <f t="shared" si="14"/>
        <v>5.7530198636987544E-2</v>
      </c>
      <c r="U65">
        <f t="shared" si="15"/>
        <v>3.778677181183306E-3</v>
      </c>
      <c r="V65">
        <f t="shared" si="16"/>
        <v>0.15304578251772713</v>
      </c>
      <c r="W65">
        <f t="shared" si="17"/>
        <v>0.27309759535206291</v>
      </c>
      <c r="X65">
        <f t="shared" si="18"/>
        <v>1.7080749086640444E-2</v>
      </c>
      <c r="Y65">
        <f t="shared" si="19"/>
        <v>0.23435682843521785</v>
      </c>
      <c r="Z65">
        <f t="shared" si="20"/>
        <v>9.1878327078939628E-2</v>
      </c>
      <c r="AA65">
        <f t="shared" si="21"/>
        <v>0.29819837017803358</v>
      </c>
      <c r="AB65">
        <f t="shared" si="22"/>
        <v>1.2210401324197069E-2</v>
      </c>
      <c r="AC65">
        <f t="shared" si="23"/>
        <v>2.1266944535571767E-2</v>
      </c>
    </row>
    <row r="66" spans="1:29" x14ac:dyDescent="0.25">
      <c r="A66" t="s">
        <v>78</v>
      </c>
      <c r="B66">
        <v>0.24337700820840091</v>
      </c>
      <c r="C66" s="3">
        <v>6.7500999959175995E-2</v>
      </c>
      <c r="D66" s="3">
        <v>0</v>
      </c>
      <c r="E66" s="3">
        <v>0.12616261562954262</v>
      </c>
      <c r="F66" s="3">
        <v>5.0388283657676662E-2</v>
      </c>
      <c r="G66" s="3">
        <v>0.14506228097820853</v>
      </c>
      <c r="H66" s="3">
        <v>6.3873980397900904E-2</v>
      </c>
      <c r="I66" s="3">
        <v>0.11041304002523183</v>
      </c>
      <c r="J66" s="3">
        <v>0.22151249512219945</v>
      </c>
      <c r="K66" s="3">
        <v>6.5917512804712308E-2</v>
      </c>
      <c r="L66" s="3">
        <v>0.19546858810227233</v>
      </c>
      <c r="M66" s="3">
        <v>2.1201203282255346E-2</v>
      </c>
      <c r="N66" s="15">
        <v>1.8792356086883653</v>
      </c>
      <c r="O66">
        <f t="shared" si="24"/>
        <v>0.27735158902674845</v>
      </c>
      <c r="P66">
        <f t="shared" si="13"/>
        <v>0.91277731899102033</v>
      </c>
      <c r="Q66">
        <f t="shared" si="25"/>
        <v>0.28881700421865591</v>
      </c>
      <c r="T66">
        <f t="shared" si="14"/>
        <v>5.9698266393875848E-2</v>
      </c>
      <c r="U66">
        <f t="shared" si="15"/>
        <v>3.4931004525444623E-3</v>
      </c>
      <c r="V66">
        <f t="shared" si="16"/>
        <v>0.15554150732977176</v>
      </c>
      <c r="W66">
        <f t="shared" si="17"/>
        <v>0.27709932683021876</v>
      </c>
      <c r="X66">
        <f t="shared" si="18"/>
        <v>1.7527283326819836E-2</v>
      </c>
      <c r="Y66">
        <f t="shared" si="19"/>
        <v>0.23747532677274416</v>
      </c>
      <c r="Z66">
        <f t="shared" si="20"/>
        <v>8.7766710328642472E-2</v>
      </c>
      <c r="AA66">
        <f t="shared" si="21"/>
        <v>0.30506962964625006</v>
      </c>
      <c r="AB66">
        <f t="shared" si="22"/>
        <v>1.0899206693006494E-2</v>
      </c>
      <c r="AC66">
        <f t="shared" si="23"/>
        <v>1.9425711478363118E-2</v>
      </c>
    </row>
    <row r="67" spans="1:29" x14ac:dyDescent="0.25">
      <c r="A67" t="s">
        <v>79</v>
      </c>
      <c r="B67">
        <v>0.24241365047261146</v>
      </c>
      <c r="C67" s="3">
        <v>6.9999999959450318E-2</v>
      </c>
      <c r="D67" s="3">
        <v>0</v>
      </c>
      <c r="E67" s="3">
        <v>0.12404270412996582</v>
      </c>
      <c r="F67" s="3">
        <v>5.0602374393136043E-2</v>
      </c>
      <c r="G67" s="3">
        <v>0.14688176877974804</v>
      </c>
      <c r="H67" s="3">
        <v>6.4335196252097909E-2</v>
      </c>
      <c r="I67" s="3">
        <v>0.10838973575268486</v>
      </c>
      <c r="J67" s="3">
        <v>0.22230072686692703</v>
      </c>
      <c r="K67" s="3">
        <v>6.8347113868210047E-2</v>
      </c>
      <c r="L67" s="3">
        <v>0.18870661605140113</v>
      </c>
      <c r="M67" s="3">
        <v>2.6393763905829055E-2</v>
      </c>
      <c r="N67" s="15">
        <v>1.8837461394470889</v>
      </c>
      <c r="O67">
        <f t="shared" si="24"/>
        <v>0.28876261639135337</v>
      </c>
      <c r="P67">
        <f t="shared" si="13"/>
        <v>0.91667228187441485</v>
      </c>
      <c r="Q67">
        <f t="shared" si="25"/>
        <v>0.30123263869673533</v>
      </c>
      <c r="T67">
        <f t="shared" si="14"/>
        <v>6.1841041512811237E-2</v>
      </c>
      <c r="U67">
        <f t="shared" si="15"/>
        <v>3.206133857786001E-3</v>
      </c>
      <c r="V67">
        <f t="shared" si="16"/>
        <v>0.15810308149962438</v>
      </c>
      <c r="W67">
        <f t="shared" si="17"/>
        <v>0.28117718248046314</v>
      </c>
      <c r="X67">
        <f t="shared" si="18"/>
        <v>1.7985624976182675E-2</v>
      </c>
      <c r="Y67">
        <f t="shared" si="19"/>
        <v>0.24076120260049613</v>
      </c>
      <c r="Z67">
        <f t="shared" si="20"/>
        <v>8.3551358650856861E-2</v>
      </c>
      <c r="AA67">
        <f t="shared" si="21"/>
        <v>0.31203232225608085</v>
      </c>
      <c r="AB67">
        <f t="shared" si="22"/>
        <v>9.609300641248604E-3</v>
      </c>
      <c r="AC67">
        <f t="shared" si="23"/>
        <v>1.7488067170901275E-2</v>
      </c>
    </row>
    <row r="68" spans="1:29" x14ac:dyDescent="0.25">
      <c r="A68" t="s">
        <v>80</v>
      </c>
      <c r="B68">
        <v>0.24159948589002597</v>
      </c>
      <c r="C68" s="3">
        <v>7.2500999959612678E-2</v>
      </c>
      <c r="D68" s="3">
        <v>0</v>
      </c>
      <c r="E68" s="3">
        <v>0.12189662555084305</v>
      </c>
      <c r="F68" s="3">
        <v>5.0863374129310399E-2</v>
      </c>
      <c r="G68" s="3">
        <v>0.14878877484084274</v>
      </c>
      <c r="H68" s="3">
        <v>6.4924390930768128E-2</v>
      </c>
      <c r="I68" s="3">
        <v>0.10648511012493668</v>
      </c>
      <c r="J68" s="3">
        <v>0.22281849971232001</v>
      </c>
      <c r="K68" s="3">
        <v>7.0866124040516079E-2</v>
      </c>
      <c r="L68" s="3">
        <v>0.18205678558796806</v>
      </c>
      <c r="M68" s="3">
        <v>3.1300315082494805E-2</v>
      </c>
      <c r="N68" s="15">
        <v>1.8879861580949158</v>
      </c>
      <c r="O68">
        <f t="shared" si="24"/>
        <v>0.30008755893054556</v>
      </c>
      <c r="P68">
        <f t="shared" si="13"/>
        <v>0.92089878117748825</v>
      </c>
      <c r="Q68">
        <f t="shared" si="25"/>
        <v>0.31360467333229336</v>
      </c>
      <c r="T68">
        <f t="shared" si="14"/>
        <v>6.3958808135762227E-2</v>
      </c>
      <c r="U68">
        <f t="shared" si="15"/>
        <v>2.9177929609149065E-3</v>
      </c>
      <c r="V68">
        <f t="shared" si="16"/>
        <v>0.16072978695276643</v>
      </c>
      <c r="W68">
        <f t="shared" si="17"/>
        <v>0.28533033355658671</v>
      </c>
      <c r="X68">
        <f t="shared" si="18"/>
        <v>1.8455648162812928E-2</v>
      </c>
      <c r="Y68">
        <f t="shared" si="19"/>
        <v>0.24421266478811723</v>
      </c>
      <c r="Z68">
        <f t="shared" si="20"/>
        <v>7.9233384846772628E-2</v>
      </c>
      <c r="AA68">
        <f t="shared" si="21"/>
        <v>0.31908545350803091</v>
      </c>
      <c r="AB68">
        <f t="shared" si="22"/>
        <v>8.3404520047060341E-3</v>
      </c>
      <c r="AC68">
        <f t="shared" si="23"/>
        <v>1.545504455801972E-2</v>
      </c>
    </row>
    <row r="69" spans="1:29" x14ac:dyDescent="0.25">
      <c r="A69" t="s">
        <v>81</v>
      </c>
      <c r="B69">
        <v>0.2409327794960136</v>
      </c>
      <c r="C69" s="3">
        <v>7.4999999959854693E-2</v>
      </c>
      <c r="D69" s="3">
        <v>0</v>
      </c>
      <c r="E69" s="3">
        <v>0.11972150670975006</v>
      </c>
      <c r="F69" s="3">
        <v>5.1171433569036619E-2</v>
      </c>
      <c r="G69" s="3">
        <v>0.15078339410867994</v>
      </c>
      <c r="H69" s="3">
        <v>6.5642934713579862E-2</v>
      </c>
      <c r="I69" s="3">
        <v>0.10472283181667214</v>
      </c>
      <c r="J69" s="3">
        <v>0.22309315445061031</v>
      </c>
      <c r="K69" s="3">
        <v>7.3440911848298665E-2</v>
      </c>
      <c r="L69" s="3">
        <v>0.17551161009806263</v>
      </c>
      <c r="M69" s="3">
        <v>3.5912222685309907E-2</v>
      </c>
      <c r="N69" s="15">
        <v>1.891940922337332</v>
      </c>
      <c r="O69">
        <f t="shared" si="24"/>
        <v>0.31129014539549449</v>
      </c>
      <c r="P69">
        <f t="shared" si="13"/>
        <v>0.92545840457190198</v>
      </c>
      <c r="Q69">
        <f t="shared" si="25"/>
        <v>0.32589397713832924</v>
      </c>
      <c r="T69">
        <f t="shared" si="14"/>
        <v>6.6052796533270314E-2</v>
      </c>
      <c r="U69">
        <f t="shared" si="15"/>
        <v>2.6280892679474734E-3</v>
      </c>
      <c r="V69">
        <f t="shared" si="16"/>
        <v>0.16342054752801821</v>
      </c>
      <c r="W69">
        <f t="shared" si="17"/>
        <v>0.2895577385486845</v>
      </c>
      <c r="X69">
        <f t="shared" si="18"/>
        <v>1.8937190640664063E-2</v>
      </c>
      <c r="Y69">
        <f t="shared" si="19"/>
        <v>0.24782707688109873</v>
      </c>
      <c r="Z69">
        <f t="shared" si="20"/>
        <v>7.4813843434468258E-2</v>
      </c>
      <c r="AA69">
        <f t="shared" si="21"/>
        <v>0.32622729412589269</v>
      </c>
      <c r="AB69">
        <f t="shared" si="22"/>
        <v>7.0925323579840768E-3</v>
      </c>
      <c r="AC69">
        <f t="shared" si="23"/>
        <v>1.3327595526677926E-2</v>
      </c>
    </row>
    <row r="70" spans="1:29" x14ac:dyDescent="0.25">
      <c r="A70" t="s">
        <v>82</v>
      </c>
      <c r="B70">
        <v>0.24039863416765511</v>
      </c>
      <c r="C70" s="3">
        <v>7.750000002222307E-2</v>
      </c>
      <c r="D70" s="3">
        <v>0</v>
      </c>
      <c r="E70" s="3">
        <v>0.11749136862982595</v>
      </c>
      <c r="F70" s="3">
        <v>5.1522872795187795E-2</v>
      </c>
      <c r="G70" s="3">
        <v>0.15285509816149884</v>
      </c>
      <c r="H70" s="3">
        <v>6.6447853851927821E-2</v>
      </c>
      <c r="I70" s="3">
        <v>0.10307322075824457</v>
      </c>
      <c r="J70" s="3">
        <v>0.22321878180863586</v>
      </c>
      <c r="K70" s="3">
        <v>7.6083442652720157E-2</v>
      </c>
      <c r="L70" s="3">
        <v>0.16905949821174365</v>
      </c>
      <c r="M70" s="3">
        <v>4.0247863130215486E-2</v>
      </c>
      <c r="N70" s="15">
        <v>1.8956085054477139</v>
      </c>
      <c r="O70">
        <f t="shared" si="24"/>
        <v>0.32238119942135035</v>
      </c>
      <c r="P70">
        <f t="shared" si="13"/>
        <v>0.93035162035103636</v>
      </c>
      <c r="Q70">
        <f t="shared" si="25"/>
        <v>0.33811255927996198</v>
      </c>
      <c r="T70">
        <f t="shared" si="14"/>
        <v>6.8122821759248622E-2</v>
      </c>
      <c r="U70">
        <f t="shared" si="15"/>
        <v>2.3369276232306723E-3</v>
      </c>
      <c r="V70">
        <f t="shared" si="16"/>
        <v>0.16617627419505118</v>
      </c>
      <c r="W70">
        <f t="shared" si="17"/>
        <v>0.29386063185904582</v>
      </c>
      <c r="X70">
        <f t="shared" si="18"/>
        <v>1.9430376505300849E-2</v>
      </c>
      <c r="Y70">
        <f t="shared" si="19"/>
        <v>0.25160538057584225</v>
      </c>
      <c r="Z70">
        <f t="shared" si="20"/>
        <v>7.0292063834481819E-2</v>
      </c>
      <c r="AA70">
        <f t="shared" si="21"/>
        <v>0.33346078223458353</v>
      </c>
      <c r="AB70">
        <f t="shared" si="22"/>
        <v>5.8646950487741016E-3</v>
      </c>
      <c r="AC70">
        <f t="shared" si="23"/>
        <v>1.1105919655867822E-2</v>
      </c>
    </row>
    <row r="71" spans="1:29" x14ac:dyDescent="0.25">
      <c r="A71" t="s">
        <v>83</v>
      </c>
      <c r="B71">
        <v>0.24003206642650293</v>
      </c>
      <c r="C71" s="3">
        <v>7.9999999960261609E-2</v>
      </c>
      <c r="D71" s="3">
        <v>0</v>
      </c>
      <c r="E71" s="3">
        <v>0.11528293420707139</v>
      </c>
      <c r="F71" s="3">
        <v>5.1925319661679861E-2</v>
      </c>
      <c r="G71" s="3">
        <v>0.15502903399000714</v>
      </c>
      <c r="H71" s="3">
        <v>6.744962945189982E-2</v>
      </c>
      <c r="I71" s="3">
        <v>0.10157571267511194</v>
      </c>
      <c r="J71" s="3">
        <v>0.22291040084738456</v>
      </c>
      <c r="K71" s="3">
        <v>7.880459134014571E-2</v>
      </c>
      <c r="L71" s="3">
        <v>0.16273222016607969</v>
      </c>
      <c r="M71" s="3">
        <v>4.4290157660620014E-2</v>
      </c>
      <c r="N71" s="15">
        <v>1.8989815812810988</v>
      </c>
      <c r="O71">
        <f t="shared" si="24"/>
        <v>0.33328880241406145</v>
      </c>
      <c r="P71">
        <f t="shared" si="13"/>
        <v>0.93555613724702191</v>
      </c>
      <c r="Q71">
        <f t="shared" si="25"/>
        <v>0.35018120049773133</v>
      </c>
      <c r="T71">
        <f t="shared" si="14"/>
        <v>7.0166345480268399E-2</v>
      </c>
      <c r="U71">
        <f t="shared" si="15"/>
        <v>2.0446739331685523E-3</v>
      </c>
      <c r="V71">
        <f t="shared" si="16"/>
        <v>0.16899309984617178</v>
      </c>
      <c r="W71">
        <f t="shared" si="17"/>
        <v>0.29823309298794559</v>
      </c>
      <c r="X71">
        <f t="shared" si="18"/>
        <v>1.9934497664739221E-2</v>
      </c>
      <c r="Y71">
        <f t="shared" si="19"/>
        <v>0.25554152074367803</v>
      </c>
      <c r="Z71">
        <f t="shared" si="20"/>
        <v>6.5674608156364153E-2</v>
      </c>
      <c r="AA71">
        <f t="shared" si="21"/>
        <v>0.34077648112727432</v>
      </c>
      <c r="AB71">
        <f t="shared" si="22"/>
        <v>4.6581456112205506E-3</v>
      </c>
      <c r="AC71">
        <f t="shared" si="23"/>
        <v>8.7937707432904962E-3</v>
      </c>
    </row>
    <row r="72" spans="1:29" x14ac:dyDescent="0.25">
      <c r="A72" t="s">
        <v>84</v>
      </c>
      <c r="B72">
        <v>0.23979746417222692</v>
      </c>
      <c r="C72" s="3">
        <v>8.2499999920482403E-2</v>
      </c>
      <c r="D72" s="3">
        <v>0</v>
      </c>
      <c r="E72" s="3">
        <v>0.11304100298255461</v>
      </c>
      <c r="F72" s="3">
        <v>5.2370291984708828E-2</v>
      </c>
      <c r="G72" s="3">
        <v>0.15727738574406819</v>
      </c>
      <c r="H72" s="3">
        <v>6.8548982685400786E-2</v>
      </c>
      <c r="I72" s="3">
        <v>0.10018897323177964</v>
      </c>
      <c r="J72" s="3">
        <v>0.22242537864300643</v>
      </c>
      <c r="K72" s="3">
        <v>8.1591918065793592E-2</v>
      </c>
      <c r="L72" s="3">
        <v>0.15649850918450323</v>
      </c>
      <c r="M72" s="3">
        <v>4.8057557478184874E-2</v>
      </c>
      <c r="N72" s="15">
        <v>1.9020556563468156</v>
      </c>
      <c r="O72">
        <f t="shared" si="24"/>
        <v>0.34404033506054676</v>
      </c>
      <c r="P72" t="e">
        <f>SUM(#REF!)</f>
        <v>#REF!</v>
      </c>
      <c r="Q72" t="e">
        <f t="shared" si="25"/>
        <v>#REF!</v>
      </c>
      <c r="T72">
        <f t="shared" ref="T72:T112" si="26">$D$7*D105</f>
        <v>7.2186129487185419E-2</v>
      </c>
      <c r="U72">
        <f t="shared" ref="U72:U112" si="27">$E$7*E105</f>
        <v>1.7509899802115453E-3</v>
      </c>
      <c r="V72">
        <f t="shared" ref="V72:V112" si="28">$F$7*F105</f>
        <v>0.17187371662150586</v>
      </c>
      <c r="W72">
        <f t="shared" ref="W72:W112" si="29">$G$7*G105</f>
        <v>0.30267955322560047</v>
      </c>
      <c r="X72">
        <f t="shared" ref="X72:X112" si="30">$H$7*H105</f>
        <v>2.0450029199827042E-2</v>
      </c>
      <c r="Y72">
        <f t="shared" ref="Y72:Y112" si="31">$I$7*I105</f>
        <v>0.25963837717994653</v>
      </c>
      <c r="Z72">
        <f t="shared" ref="Z72:Z112" si="32">$J$7*J105</f>
        <v>6.0957071825389557E-2</v>
      </c>
      <c r="AA72">
        <f t="shared" ref="AA72:AA112" si="33">$K$7*K105</f>
        <v>0.34818217113589411</v>
      </c>
      <c r="AB72">
        <f t="shared" ref="AB72:AB112" si="34">$L$7*L105</f>
        <v>3.471217094579284E-3</v>
      </c>
      <c r="AC72">
        <f t="shared" ref="AC72:AC112" si="35">$M$7*M105</f>
        <v>6.3893824383846861E-3</v>
      </c>
    </row>
    <row r="73" spans="1:29" x14ac:dyDescent="0.25">
      <c r="A73" t="s">
        <v>85</v>
      </c>
      <c r="B73">
        <v>0.23969591800262294</v>
      </c>
      <c r="C73" s="3">
        <v>8.5000999960682042E-2</v>
      </c>
      <c r="D73" s="3">
        <v>0</v>
      </c>
      <c r="E73" s="3">
        <v>0.11073173039602362</v>
      </c>
      <c r="F73" s="3">
        <v>5.2858144267762384E-2</v>
      </c>
      <c r="G73" s="3">
        <v>0.15960676311930994</v>
      </c>
      <c r="H73" s="3">
        <v>6.9736397705179809E-2</v>
      </c>
      <c r="I73" s="3">
        <v>9.8922230816129719E-2</v>
      </c>
      <c r="J73" s="3">
        <v>0.22177276768701709</v>
      </c>
      <c r="K73" s="3">
        <v>8.4443431523146595E-2</v>
      </c>
      <c r="L73" s="3">
        <v>0.15036029945251034</v>
      </c>
      <c r="M73" s="3">
        <v>5.156823503292067E-2</v>
      </c>
      <c r="N73" s="15">
        <v>1.9048284975893608</v>
      </c>
      <c r="O73">
        <f t="shared" si="24"/>
        <v>0.35462013983797547</v>
      </c>
      <c r="P73">
        <f t="shared" ref="P73:P104" si="36">SUM(T40:AC40)</f>
        <v>0.94692357929789117</v>
      </c>
      <c r="Q73">
        <f t="shared" si="25"/>
        <v>0.37394062756106372</v>
      </c>
      <c r="T73">
        <f t="shared" si="26"/>
        <v>7.4181994931987932E-2</v>
      </c>
      <c r="U73">
        <f t="shared" si="27"/>
        <v>1.4560067261172522E-3</v>
      </c>
      <c r="V73">
        <f t="shared" si="28"/>
        <v>0.17481619158584016</v>
      </c>
      <c r="W73">
        <f t="shared" si="29"/>
        <v>0.30719740860396066</v>
      </c>
      <c r="X73">
        <f t="shared" si="30"/>
        <v>2.0976633346025439E-2</v>
      </c>
      <c r="Y73">
        <f t="shared" si="31"/>
        <v>0.26389236863070403</v>
      </c>
      <c r="Z73">
        <f t="shared" si="32"/>
        <v>5.6142313411742896E-2</v>
      </c>
      <c r="AA73">
        <f t="shared" si="33"/>
        <v>0.35567369805966509</v>
      </c>
      <c r="AB73">
        <f t="shared" si="34"/>
        <v>2.3042178138560077E-3</v>
      </c>
      <c r="AC73">
        <f t="shared" si="35"/>
        <v>3.8946249775775031E-3</v>
      </c>
    </row>
    <row r="74" spans="1:29" x14ac:dyDescent="0.25">
      <c r="A74" t="s">
        <v>86</v>
      </c>
      <c r="B74">
        <v>0.23973514590957309</v>
      </c>
      <c r="C74" s="3">
        <v>8.7499999960843039E-2</v>
      </c>
      <c r="D74" s="3">
        <v>0</v>
      </c>
      <c r="E74" s="3">
        <v>0.10841765437633458</v>
      </c>
      <c r="F74" s="3">
        <v>5.3388476000412875E-2</v>
      </c>
      <c r="G74" s="3">
        <v>0.16201699861490385</v>
      </c>
      <c r="H74" s="3">
        <v>7.1057997213999524E-2</v>
      </c>
      <c r="I74" s="3">
        <v>9.777901005235462E-2</v>
      </c>
      <c r="J74" s="3">
        <v>0.22084749846840185</v>
      </c>
      <c r="K74" s="3">
        <v>8.7361059141551109E-2</v>
      </c>
      <c r="L74" s="3">
        <v>0.14432824843799855</v>
      </c>
      <c r="M74" s="3">
        <v>5.48030576940432E-2</v>
      </c>
      <c r="N74" s="15">
        <v>1.9072948799875928</v>
      </c>
      <c r="O74">
        <f t="shared" si="24"/>
        <v>0.36498611677842013</v>
      </c>
      <c r="P74">
        <f t="shared" si="36"/>
        <v>0.95306645924050726</v>
      </c>
      <c r="Q74">
        <f t="shared" si="25"/>
        <v>0.38556633239001414</v>
      </c>
      <c r="T74">
        <f t="shared" si="26"/>
        <v>7.6156686049155084E-2</v>
      </c>
      <c r="U74">
        <f t="shared" si="27"/>
        <v>1.1600566195217191E-3</v>
      </c>
      <c r="V74">
        <f t="shared" si="28"/>
        <v>0.17781787782887196</v>
      </c>
      <c r="W74">
        <f t="shared" si="29"/>
        <v>0.31178397705677996</v>
      </c>
      <c r="X74">
        <f t="shared" si="30"/>
        <v>2.1514219238687685E-2</v>
      </c>
      <c r="Y74">
        <f t="shared" si="31"/>
        <v>0.26830218270497663</v>
      </c>
      <c r="Z74">
        <f t="shared" si="32"/>
        <v>5.1216741618434911E-2</v>
      </c>
      <c r="AA74">
        <f t="shared" si="33"/>
        <v>0.36324083576045879</v>
      </c>
      <c r="AB74">
        <f t="shared" si="34"/>
        <v>1.1565885938800251E-3</v>
      </c>
      <c r="AC74">
        <f t="shared" si="35"/>
        <v>1.32348874622699E-3</v>
      </c>
    </row>
    <row r="75" spans="1:29" x14ac:dyDescent="0.25">
      <c r="A75" t="s">
        <v>87</v>
      </c>
      <c r="B75">
        <v>0.23991127239890858</v>
      </c>
      <c r="C75" s="3">
        <v>8.9999999960976601E-2</v>
      </c>
      <c r="D75" s="3">
        <v>0</v>
      </c>
      <c r="E75" s="3">
        <v>0.10607763016428713</v>
      </c>
      <c r="F75" s="3">
        <v>5.3965896678434502E-2</v>
      </c>
      <c r="G75" s="3">
        <v>0.1645093171757423</v>
      </c>
      <c r="H75" s="3">
        <v>7.2504864285124732E-2</v>
      </c>
      <c r="I75" s="3">
        <v>9.6747223243980371E-2</v>
      </c>
      <c r="J75" s="3">
        <v>0.21967324684860018</v>
      </c>
      <c r="K75" s="3">
        <v>9.0334550278580075E-2</v>
      </c>
      <c r="L75" s="3">
        <v>0.13839384200120258</v>
      </c>
      <c r="M75" s="3">
        <v>5.779342932404815E-2</v>
      </c>
      <c r="N75" s="15">
        <v>1.909457078319271</v>
      </c>
      <c r="O75">
        <f t="shared" si="24"/>
        <v>0.37513868798682604</v>
      </c>
      <c r="P75">
        <f t="shared" si="36"/>
        <v>0.95949058478401805</v>
      </c>
      <c r="Q75">
        <f t="shared" si="25"/>
        <v>0.39700604595494371</v>
      </c>
      <c r="T75">
        <f t="shared" si="26"/>
        <v>7.7928080378123682E-2</v>
      </c>
      <c r="U75">
        <f t="shared" si="27"/>
        <v>8.0773864925264363E-4</v>
      </c>
      <c r="V75">
        <f t="shared" si="28"/>
        <v>0.18076314687420983</v>
      </c>
      <c r="W75">
        <f t="shared" si="29"/>
        <v>0.31635567115149033</v>
      </c>
      <c r="X75">
        <f t="shared" si="30"/>
        <v>2.2000940376363819E-2</v>
      </c>
      <c r="Y75">
        <f t="shared" si="31"/>
        <v>0.27244843514208317</v>
      </c>
      <c r="Z75">
        <f t="shared" si="32"/>
        <v>4.592864531915624E-2</v>
      </c>
      <c r="AA75">
        <f t="shared" si="33"/>
        <v>0.37051850626708394</v>
      </c>
      <c r="AB75">
        <f t="shared" si="34"/>
        <v>0</v>
      </c>
      <c r="AC75">
        <f t="shared" si="35"/>
        <v>0</v>
      </c>
    </row>
    <row r="76" spans="1:29" x14ac:dyDescent="0.25">
      <c r="A76" t="s">
        <v>88</v>
      </c>
      <c r="B76">
        <v>0.24000582182810595</v>
      </c>
      <c r="C76" s="3">
        <v>9.2499999998168991E-2</v>
      </c>
      <c r="D76" s="3">
        <v>4.0389779697125672E-3</v>
      </c>
      <c r="E76" s="3">
        <v>0.10340406688641168</v>
      </c>
      <c r="F76" s="3">
        <v>5.431493616170905E-2</v>
      </c>
      <c r="G76" s="3">
        <v>0.16610660049187612</v>
      </c>
      <c r="H76" s="3">
        <v>7.3428056348214713E-2</v>
      </c>
      <c r="I76" s="3">
        <v>9.616818769833585E-2</v>
      </c>
      <c r="J76" s="3">
        <v>0.21772439554807527</v>
      </c>
      <c r="K76" s="3">
        <v>9.2736590516549811E-2</v>
      </c>
      <c r="L76" s="3">
        <v>0.13308367705144267</v>
      </c>
      <c r="M76" s="3">
        <v>5.8994511327672278E-2</v>
      </c>
      <c r="N76" s="15">
        <v>1.9113340145666942</v>
      </c>
      <c r="O76">
        <f t="shared" si="24"/>
        <v>0.38540731759589653</v>
      </c>
      <c r="P76">
        <f t="shared" si="36"/>
        <v>0.96560206326193498</v>
      </c>
      <c r="Q76">
        <f t="shared" si="25"/>
        <v>0.4086135627426048</v>
      </c>
      <c r="T76">
        <f t="shared" si="26"/>
        <v>8.0546556754679893E-2</v>
      </c>
      <c r="U76">
        <f t="shared" si="27"/>
        <v>0</v>
      </c>
      <c r="V76">
        <f t="shared" si="28"/>
        <v>0.18425093890544228</v>
      </c>
      <c r="W76">
        <f t="shared" si="29"/>
        <v>0.32282598204159585</v>
      </c>
      <c r="X76">
        <f t="shared" si="30"/>
        <v>2.2502751833238653E-2</v>
      </c>
      <c r="Y76">
        <f t="shared" si="31"/>
        <v>0.27745750108217604</v>
      </c>
      <c r="Z76">
        <f t="shared" si="32"/>
        <v>3.7021411738764831E-2</v>
      </c>
      <c r="AA76">
        <f t="shared" si="33"/>
        <v>0.37967324834520727</v>
      </c>
      <c r="AB76">
        <f t="shared" si="34"/>
        <v>0</v>
      </c>
      <c r="AC76">
        <f t="shared" si="35"/>
        <v>0</v>
      </c>
    </row>
    <row r="77" spans="1:29" x14ac:dyDescent="0.25">
      <c r="A77" t="s">
        <v>89</v>
      </c>
      <c r="B77">
        <v>0.24022926488728186</v>
      </c>
      <c r="C77" s="3">
        <v>9.5000999936483324E-2</v>
      </c>
      <c r="D77" s="3">
        <v>8.0179227193083961E-3</v>
      </c>
      <c r="E77" s="3">
        <v>0.10073012594357991</v>
      </c>
      <c r="F77" s="3">
        <v>5.4710870219104819E-2</v>
      </c>
      <c r="G77" s="3">
        <v>0.16779705392148761</v>
      </c>
      <c r="H77" s="3">
        <v>7.4486876091921742E-2</v>
      </c>
      <c r="I77" s="3">
        <v>9.5681620362409917E-2</v>
      </c>
      <c r="J77" s="3">
        <v>0.21558949843125697</v>
      </c>
      <c r="K77" s="3">
        <v>9.5208247026437723E-2</v>
      </c>
      <c r="L77" s="3">
        <v>0.12785610833357763</v>
      </c>
      <c r="M77" s="3">
        <v>5.9921676950915208E-2</v>
      </c>
      <c r="N77" s="15">
        <v>1.9129457690485887</v>
      </c>
      <c r="O77">
        <f t="shared" si="24"/>
        <v>0.39545972877642033</v>
      </c>
      <c r="P77">
        <f t="shared" si="36"/>
        <v>0.97197499818550415</v>
      </c>
      <c r="Q77">
        <f t="shared" si="25"/>
        <v>0.42003066925112825</v>
      </c>
      <c r="T77">
        <f t="shared" si="26"/>
        <v>8.293747305061927E-2</v>
      </c>
      <c r="U77">
        <f t="shared" si="27"/>
        <v>0</v>
      </c>
      <c r="V77">
        <f t="shared" si="28"/>
        <v>0.18800398289575662</v>
      </c>
      <c r="W77">
        <f t="shared" si="29"/>
        <v>0.33019640984488707</v>
      </c>
      <c r="X77">
        <f t="shared" si="30"/>
        <v>2.2889160417605029E-2</v>
      </c>
      <c r="Y77">
        <f t="shared" si="31"/>
        <v>0.28130479571041744</v>
      </c>
      <c r="Z77">
        <f t="shared" si="32"/>
        <v>2.2844879382388359E-2</v>
      </c>
      <c r="AA77">
        <f t="shared" si="33"/>
        <v>0.38816157392917627</v>
      </c>
      <c r="AB77">
        <f t="shared" si="34"/>
        <v>0</v>
      </c>
      <c r="AC77">
        <f t="shared" si="35"/>
        <v>0</v>
      </c>
    </row>
    <row r="78" spans="1:29" x14ac:dyDescent="0.25">
      <c r="A78" t="s">
        <v>90</v>
      </c>
      <c r="B78">
        <v>0.24056551582628011</v>
      </c>
      <c r="C78" s="3">
        <v>9.7499999936039888E-2</v>
      </c>
      <c r="D78" s="3">
        <v>1.1941408662069058E-2</v>
      </c>
      <c r="E78" s="3">
        <v>9.8029555931157558E-2</v>
      </c>
      <c r="F78" s="3">
        <v>5.5144545805147265E-2</v>
      </c>
      <c r="G78" s="3">
        <v>0.16956163525142093</v>
      </c>
      <c r="H78" s="3">
        <v>7.5639153532012435E-2</v>
      </c>
      <c r="I78" s="3">
        <v>9.5289699041013615E-2</v>
      </c>
      <c r="J78" s="3">
        <v>0.21326213020504139</v>
      </c>
      <c r="K78" s="3">
        <v>9.773423341536365E-2</v>
      </c>
      <c r="L78" s="3">
        <v>0.12270473635670623</v>
      </c>
      <c r="M78" s="3">
        <v>6.0692901800067783E-2</v>
      </c>
      <c r="N78" s="15">
        <v>1.9142913467512452</v>
      </c>
      <c r="O78">
        <f t="shared" si="24"/>
        <v>0.40529499667129221</v>
      </c>
      <c r="P78">
        <f t="shared" si="36"/>
        <v>0.97860062449805574</v>
      </c>
      <c r="Q78">
        <f t="shared" si="25"/>
        <v>0.43125507627141019</v>
      </c>
      <c r="T78">
        <f t="shared" si="26"/>
        <v>8.5155015673569243E-2</v>
      </c>
      <c r="U78">
        <f t="shared" si="27"/>
        <v>0</v>
      </c>
      <c r="V78">
        <f t="shared" si="28"/>
        <v>0.19190130056566004</v>
      </c>
      <c r="W78">
        <f t="shared" si="29"/>
        <v>0.33768481688241403</v>
      </c>
      <c r="X78">
        <f t="shared" si="30"/>
        <v>2.3291335255480387E-2</v>
      </c>
      <c r="Y78">
        <f t="shared" si="31"/>
        <v>0.28557989067981454</v>
      </c>
      <c r="Z78">
        <f t="shared" si="32"/>
        <v>8.4651609249544284E-3</v>
      </c>
      <c r="AA78">
        <f t="shared" si="33"/>
        <v>0.39677535016613169</v>
      </c>
      <c r="AB78">
        <f t="shared" si="34"/>
        <v>0</v>
      </c>
      <c r="AC78">
        <f t="shared" si="35"/>
        <v>0</v>
      </c>
    </row>
    <row r="79" spans="1:29" x14ac:dyDescent="0.25">
      <c r="A79" t="s">
        <v>91</v>
      </c>
      <c r="B79">
        <v>0.24101887522889603</v>
      </c>
      <c r="C79" s="3">
        <v>9.9999999935744266E-2</v>
      </c>
      <c r="D79" s="3">
        <v>1.5821063524331724E-2</v>
      </c>
      <c r="E79" s="3">
        <v>9.5310652622927788E-2</v>
      </c>
      <c r="F79" s="3">
        <v>5.5617357302003061E-2</v>
      </c>
      <c r="G79" s="3">
        <v>0.17140475139770128</v>
      </c>
      <c r="H79" s="3">
        <v>7.6897207609234339E-2</v>
      </c>
      <c r="I79" s="3">
        <v>9.4993947872649906E-2</v>
      </c>
      <c r="J79" s="3">
        <v>0.21074445517658594</v>
      </c>
      <c r="K79" s="3">
        <v>0.10032344448529952</v>
      </c>
      <c r="L79" s="3">
        <v>0.11762779996315346</v>
      </c>
      <c r="M79" s="3">
        <v>6.1259320046112904E-2</v>
      </c>
      <c r="N79" s="15">
        <v>1.9153741806839131</v>
      </c>
      <c r="O79">
        <f t="shared" si="24"/>
        <v>0.41490526350176554</v>
      </c>
      <c r="P79">
        <f t="shared" si="36"/>
        <v>0.98548987847283154</v>
      </c>
      <c r="Q79">
        <f t="shared" si="25"/>
        <v>0.44227713557565757</v>
      </c>
      <c r="T79">
        <f t="shared" si="26"/>
        <v>8.6846868409056616E-2</v>
      </c>
      <c r="U79">
        <f t="shared" si="27"/>
        <v>0</v>
      </c>
      <c r="V79">
        <f t="shared" si="28"/>
        <v>0.19557478338222931</v>
      </c>
      <c r="W79">
        <f t="shared" si="29"/>
        <v>0.34529371928810049</v>
      </c>
      <c r="X79">
        <f t="shared" si="30"/>
        <v>2.2994370563064265E-2</v>
      </c>
      <c r="Y79">
        <f t="shared" si="31"/>
        <v>0.28357507415823807</v>
      </c>
      <c r="Z79">
        <f t="shared" si="32"/>
        <v>0</v>
      </c>
      <c r="AA79">
        <f t="shared" si="33"/>
        <v>0.40556747133727156</v>
      </c>
      <c r="AB79">
        <f t="shared" si="34"/>
        <v>0</v>
      </c>
      <c r="AC79">
        <f t="shared" si="35"/>
        <v>0</v>
      </c>
    </row>
    <row r="80" spans="1:29" x14ac:dyDescent="0.25">
      <c r="A80" t="s">
        <v>92</v>
      </c>
      <c r="B80">
        <v>0.24158811044614004</v>
      </c>
      <c r="C80" s="3">
        <v>0.10249999993548918</v>
      </c>
      <c r="D80" s="3">
        <v>1.9655931533351646E-2</v>
      </c>
      <c r="E80" s="3">
        <v>9.2575155690706304E-2</v>
      </c>
      <c r="F80" s="3">
        <v>5.6128755689399401E-2</v>
      </c>
      <c r="G80" s="3">
        <v>0.17332484835958156</v>
      </c>
      <c r="H80" s="3">
        <v>7.8260630453581809E-2</v>
      </c>
      <c r="I80" s="3">
        <v>9.4793070822497827E-2</v>
      </c>
      <c r="J80" s="3">
        <v>0.20804017857429302</v>
      </c>
      <c r="K80" s="3">
        <v>0.10297455638580968</v>
      </c>
      <c r="L80" s="3">
        <v>0.11262668977322716</v>
      </c>
      <c r="M80" s="3">
        <v>6.1620182717551548E-2</v>
      </c>
      <c r="N80" s="15">
        <v>1.9161961828678102</v>
      </c>
      <c r="O80">
        <f t="shared" si="24"/>
        <v>0.42427584596858986</v>
      </c>
      <c r="P80">
        <f t="shared" si="36"/>
        <v>0.99263642756956239</v>
      </c>
      <c r="Q80">
        <f t="shared" si="25"/>
        <v>0.45307890703235476</v>
      </c>
      <c r="T80">
        <f t="shared" si="26"/>
        <v>8.7779039781875151E-2</v>
      </c>
      <c r="U80">
        <f t="shared" si="27"/>
        <v>0</v>
      </c>
      <c r="V80">
        <f t="shared" si="28"/>
        <v>0.19888793732717808</v>
      </c>
      <c r="W80">
        <f t="shared" si="29"/>
        <v>0.35312999922870125</v>
      </c>
      <c r="X80">
        <f t="shared" si="30"/>
        <v>2.170103478575806E-2</v>
      </c>
      <c r="Y80">
        <f t="shared" si="31"/>
        <v>0.27251438706309461</v>
      </c>
      <c r="Z80">
        <f t="shared" si="32"/>
        <v>0</v>
      </c>
      <c r="AA80">
        <f t="shared" si="33"/>
        <v>0.41458831512947286</v>
      </c>
      <c r="AB80">
        <f t="shared" si="34"/>
        <v>0</v>
      </c>
      <c r="AC80">
        <f t="shared" si="35"/>
        <v>0</v>
      </c>
    </row>
    <row r="81" spans="1:29" x14ac:dyDescent="0.25">
      <c r="A81" t="s">
        <v>93</v>
      </c>
      <c r="B81">
        <v>0.24227366002273187</v>
      </c>
      <c r="C81" s="3">
        <v>0.10500099993524512</v>
      </c>
      <c r="D81" s="3">
        <v>2.3451445014232242E-2</v>
      </c>
      <c r="E81" s="3">
        <v>8.9818786978426282E-2</v>
      </c>
      <c r="F81" s="3">
        <v>5.667870562876156E-2</v>
      </c>
      <c r="G81" s="3">
        <v>0.17532364830784375</v>
      </c>
      <c r="H81" s="3">
        <v>7.9722593576586884E-2</v>
      </c>
      <c r="I81" s="3">
        <v>9.469191962500724E-2</v>
      </c>
      <c r="J81" s="3">
        <v>0.20514976873771731</v>
      </c>
      <c r="K81" s="3">
        <v>0.1056882008762119</v>
      </c>
      <c r="L81" s="3">
        <v>0.10770061866957618</v>
      </c>
      <c r="M81" s="3">
        <v>6.1774312585636544E-2</v>
      </c>
      <c r="N81" s="15">
        <v>1.9167608410191059</v>
      </c>
      <c r="O81">
        <f t="shared" si="24"/>
        <v>0.4333983311491359</v>
      </c>
      <c r="P81">
        <f t="shared" si="36"/>
        <v>1.0000560099756071</v>
      </c>
      <c r="Q81">
        <f t="shared" si="25"/>
        <v>0.46364997258390817</v>
      </c>
      <c r="T81">
        <f t="shared" si="26"/>
        <v>8.835067440023614E-2</v>
      </c>
      <c r="U81">
        <f t="shared" si="27"/>
        <v>0</v>
      </c>
      <c r="V81">
        <f t="shared" si="28"/>
        <v>0.202472186007497</v>
      </c>
      <c r="W81">
        <f t="shared" si="29"/>
        <v>0.36118357603464663</v>
      </c>
      <c r="X81">
        <f t="shared" si="30"/>
        <v>2.0403170148870338E-2</v>
      </c>
      <c r="Y81">
        <f t="shared" si="31"/>
        <v>0.26177883631494303</v>
      </c>
      <c r="Z81">
        <f t="shared" si="32"/>
        <v>0</v>
      </c>
      <c r="AA81">
        <f t="shared" si="33"/>
        <v>0.42378376822258351</v>
      </c>
      <c r="AB81">
        <f t="shared" si="34"/>
        <v>0</v>
      </c>
      <c r="AC81">
        <f t="shared" si="35"/>
        <v>0</v>
      </c>
    </row>
    <row r="82" spans="1:29" x14ac:dyDescent="0.25">
      <c r="A82" t="s">
        <v>94</v>
      </c>
      <c r="B82">
        <v>0.24307265646983137</v>
      </c>
      <c r="C82" s="3">
        <v>0.10749999993511433</v>
      </c>
      <c r="D82" s="3">
        <v>2.7198948533739886E-2</v>
      </c>
      <c r="E82" s="3">
        <v>8.7053567480251864E-2</v>
      </c>
      <c r="F82" s="3">
        <v>5.7266353781133046E-2</v>
      </c>
      <c r="G82" s="3">
        <v>0.17739553726327523</v>
      </c>
      <c r="H82" s="3">
        <v>8.1298942967083565E-2</v>
      </c>
      <c r="I82" s="3">
        <v>9.4677979336481727E-2</v>
      </c>
      <c r="J82" s="3">
        <v>0.20208507620339108</v>
      </c>
      <c r="K82" s="3">
        <v>0.1084632927354606</v>
      </c>
      <c r="L82" s="3">
        <v>0.10285304494444049</v>
      </c>
      <c r="M82" s="3">
        <v>6.17072567547425E-2</v>
      </c>
      <c r="N82" s="15">
        <v>1.9170717116082454</v>
      </c>
      <c r="O82">
        <f t="shared" si="24"/>
        <v>0.4422545978488393</v>
      </c>
      <c r="P82">
        <f t="shared" si="36"/>
        <v>1.0077084980331366</v>
      </c>
      <c r="Q82">
        <f t="shared" si="25"/>
        <v>0.47396707559473145</v>
      </c>
      <c r="T82">
        <f t="shared" si="26"/>
        <v>8.8554117277545544E-2</v>
      </c>
      <c r="U82">
        <f t="shared" si="27"/>
        <v>0</v>
      </c>
      <c r="V82">
        <f t="shared" si="28"/>
        <v>0.20631974176080373</v>
      </c>
      <c r="W82">
        <f t="shared" si="29"/>
        <v>0.3694746341391999</v>
      </c>
      <c r="X82">
        <f t="shared" si="30"/>
        <v>1.9098301168510076E-2</v>
      </c>
      <c r="Y82">
        <f t="shared" si="31"/>
        <v>0.25137189976411134</v>
      </c>
      <c r="Z82">
        <f t="shared" si="32"/>
        <v>0</v>
      </c>
      <c r="AA82">
        <f t="shared" si="33"/>
        <v>0.43317970029254649</v>
      </c>
      <c r="AB82">
        <f t="shared" si="34"/>
        <v>0</v>
      </c>
      <c r="AC82">
        <f t="shared" si="35"/>
        <v>0</v>
      </c>
    </row>
    <row r="83" spans="1:29" x14ac:dyDescent="0.25">
      <c r="A83" t="s">
        <v>95</v>
      </c>
      <c r="B83">
        <v>0.24398145405865948</v>
      </c>
      <c r="C83" s="3">
        <v>0.11000099993474778</v>
      </c>
      <c r="D83" s="3">
        <v>3.0905081479823088E-2</v>
      </c>
      <c r="E83" s="3">
        <v>8.4261483551547167E-2</v>
      </c>
      <c r="F83" s="3">
        <v>5.7890888042653882E-2</v>
      </c>
      <c r="G83" s="3">
        <v>0.17954202527120716</v>
      </c>
      <c r="H83" s="3">
        <v>8.2965011601174171E-2</v>
      </c>
      <c r="I83" s="3">
        <v>9.475665884170735E-2</v>
      </c>
      <c r="J83" s="3">
        <v>0.19884230337569128</v>
      </c>
      <c r="K83" s="3">
        <v>0.11129666754093916</v>
      </c>
      <c r="L83" s="3">
        <v>9.8072315341132504E-2</v>
      </c>
      <c r="M83" s="3">
        <v>6.1467564954124171E-2</v>
      </c>
      <c r="N83" s="15">
        <v>1.917134095519359</v>
      </c>
      <c r="O83">
        <f t="shared" si="24"/>
        <v>0.45085803902250982</v>
      </c>
      <c r="P83">
        <f t="shared" si="36"/>
        <v>1.0156216084343026</v>
      </c>
      <c r="Q83">
        <f t="shared" si="25"/>
        <v>0.48404471033425073</v>
      </c>
      <c r="T83">
        <f t="shared" si="26"/>
        <v>8.8393577456437694E-2</v>
      </c>
      <c r="U83">
        <f t="shared" si="27"/>
        <v>0</v>
      </c>
      <c r="V83">
        <f t="shared" si="28"/>
        <v>0.21043126465837761</v>
      </c>
      <c r="W83">
        <f t="shared" si="29"/>
        <v>0.37799663019554341</v>
      </c>
      <c r="X83">
        <f t="shared" si="30"/>
        <v>1.7787058092484945E-2</v>
      </c>
      <c r="Y83">
        <f t="shared" si="31"/>
        <v>0.24129403073964198</v>
      </c>
      <c r="Z83">
        <f t="shared" si="32"/>
        <v>0</v>
      </c>
      <c r="AA83">
        <f t="shared" si="33"/>
        <v>0.44276568954444817</v>
      </c>
      <c r="AB83">
        <f t="shared" si="34"/>
        <v>0</v>
      </c>
      <c r="AC83">
        <f t="shared" si="35"/>
        <v>0</v>
      </c>
    </row>
    <row r="84" spans="1:29" x14ac:dyDescent="0.25">
      <c r="A84" t="s">
        <v>96</v>
      </c>
      <c r="B84">
        <v>0.24499731297112951</v>
      </c>
      <c r="C84" s="3">
        <v>0.11249999993444267</v>
      </c>
      <c r="D84" s="3">
        <v>3.4563602831627016E-2</v>
      </c>
      <c r="E84" s="3">
        <v>8.1451953982660197E-2</v>
      </c>
      <c r="F84" s="3">
        <v>5.8550960379476477E-2</v>
      </c>
      <c r="G84" s="3">
        <v>0.18175845854502459</v>
      </c>
      <c r="H84" s="3">
        <v>8.4721680220575732E-2</v>
      </c>
      <c r="I84" s="3">
        <v>9.4924722329969194E-2</v>
      </c>
      <c r="J84" s="3">
        <v>0.19542247479961947</v>
      </c>
      <c r="K84" s="3">
        <v>0.11418287037237514</v>
      </c>
      <c r="L84" s="3">
        <v>9.3364863172731155E-2</v>
      </c>
      <c r="M84" s="3">
        <v>6.105841336594104E-2</v>
      </c>
      <c r="N84" s="15">
        <v>1.9169533616327799</v>
      </c>
      <c r="O84">
        <f t="shared" si="24"/>
        <v>0.4591887093378027</v>
      </c>
      <c r="P84">
        <f t="shared" si="36"/>
        <v>1.0237708946896136</v>
      </c>
      <c r="Q84">
        <f t="shared" si="25"/>
        <v>0.49385769070612967</v>
      </c>
      <c r="T84">
        <f t="shared" si="26"/>
        <v>8.7873212771919229E-2</v>
      </c>
      <c r="U84">
        <f t="shared" si="27"/>
        <v>0</v>
      </c>
      <c r="V84">
        <f t="shared" si="28"/>
        <v>0.21480866160077863</v>
      </c>
      <c r="W84">
        <f t="shared" si="29"/>
        <v>0.38674596770356795</v>
      </c>
      <c r="X84">
        <f t="shared" si="30"/>
        <v>1.6469553411473759E-2</v>
      </c>
      <c r="Y84">
        <f t="shared" si="31"/>
        <v>0.23154116451210716</v>
      </c>
      <c r="Z84">
        <f t="shared" si="32"/>
        <v>0</v>
      </c>
      <c r="AA84">
        <f t="shared" si="33"/>
        <v>0.45253647396337116</v>
      </c>
      <c r="AB84">
        <f t="shared" si="34"/>
        <v>0</v>
      </c>
      <c r="AC84">
        <f t="shared" si="35"/>
        <v>0</v>
      </c>
    </row>
    <row r="85" spans="1:29" x14ac:dyDescent="0.25">
      <c r="A85" t="s">
        <v>97</v>
      </c>
      <c r="B85">
        <v>0.24612600832322235</v>
      </c>
      <c r="C85" s="3">
        <v>0.11500099993427071</v>
      </c>
      <c r="D85" s="3">
        <v>3.8185371059965327E-2</v>
      </c>
      <c r="E85" s="3">
        <v>7.862580677247745E-2</v>
      </c>
      <c r="F85" s="3">
        <v>5.9248668867290896E-2</v>
      </c>
      <c r="G85" s="3">
        <v>0.18405104323652333</v>
      </c>
      <c r="H85" s="3">
        <v>8.6584926532855655E-2</v>
      </c>
      <c r="I85" s="3">
        <v>9.5184046118123561E-2</v>
      </c>
      <c r="J85" s="3">
        <v>0.19182897506640903</v>
      </c>
      <c r="K85" s="3">
        <v>0.11713350017227482</v>
      </c>
      <c r="L85" s="3">
        <v>8.8728166433029096E-2</v>
      </c>
      <c r="M85" s="3">
        <v>6.0429495741050873E-2</v>
      </c>
      <c r="N85" s="15">
        <v>1.9165353119548607</v>
      </c>
      <c r="O85">
        <f t="shared" si="24"/>
        <v>0.46724440345713841</v>
      </c>
      <c r="P85">
        <f t="shared" si="36"/>
        <v>1.0321758545344348</v>
      </c>
      <c r="Q85">
        <f t="shared" si="25"/>
        <v>0.50340233400731327</v>
      </c>
      <c r="T85">
        <f t="shared" si="26"/>
        <v>8.699934601006061E-2</v>
      </c>
      <c r="U85">
        <f t="shared" si="27"/>
        <v>0</v>
      </c>
      <c r="V85">
        <f t="shared" si="28"/>
        <v>0.21945008339131378</v>
      </c>
      <c r="W85">
        <f t="shared" si="29"/>
        <v>0.39571823964120556</v>
      </c>
      <c r="X85">
        <f t="shared" si="30"/>
        <v>1.5146041983918085E-2</v>
      </c>
      <c r="Y85">
        <f t="shared" si="31"/>
        <v>0.22210626526162491</v>
      </c>
      <c r="Z85">
        <f t="shared" si="32"/>
        <v>0</v>
      </c>
      <c r="AA85">
        <f t="shared" si="33"/>
        <v>0.46248621411994284</v>
      </c>
      <c r="AB85">
        <f t="shared" si="34"/>
        <v>0</v>
      </c>
      <c r="AC85">
        <f t="shared" si="35"/>
        <v>0</v>
      </c>
    </row>
    <row r="86" spans="1:29" x14ac:dyDescent="0.25">
      <c r="A86" t="s">
        <v>98</v>
      </c>
      <c r="B86">
        <v>0.24736143392988588</v>
      </c>
      <c r="C86" s="3">
        <v>0.11749999993406642</v>
      </c>
      <c r="D86" s="3">
        <v>4.1762479996437736E-2</v>
      </c>
      <c r="E86" s="3">
        <v>7.578417159106754E-2</v>
      </c>
      <c r="F86" s="3">
        <v>5.9981665762030831E-2</v>
      </c>
      <c r="G86" s="3">
        <v>0.18641332658079454</v>
      </c>
      <c r="H86" s="3">
        <v>8.8542493473234132E-2</v>
      </c>
      <c r="I86" s="3">
        <v>9.5531703036184953E-2</v>
      </c>
      <c r="J86" s="3">
        <v>0.1880674442377695</v>
      </c>
      <c r="K86" s="3">
        <v>0.12013912734523115</v>
      </c>
      <c r="L86" s="3">
        <v>8.4165579014203129E-2</v>
      </c>
      <c r="M86" s="3">
        <v>5.9612008963046505E-2</v>
      </c>
      <c r="N86" s="15">
        <v>1.9158872575006185</v>
      </c>
      <c r="O86">
        <f t="shared" si="24"/>
        <v>0.47501341687472415</v>
      </c>
      <c r="P86">
        <f t="shared" si="36"/>
        <v>1.0408159601427316</v>
      </c>
      <c r="Q86">
        <f t="shared" si="25"/>
        <v>0.5126626210603995</v>
      </c>
      <c r="T86">
        <f t="shared" si="26"/>
        <v>8.5776720183118757E-2</v>
      </c>
      <c r="U86">
        <f t="shared" si="27"/>
        <v>0</v>
      </c>
      <c r="V86">
        <f t="shared" si="28"/>
        <v>0.22435150283938152</v>
      </c>
      <c r="W86">
        <f t="shared" si="29"/>
        <v>0.40491472793064859</v>
      </c>
      <c r="X86">
        <f t="shared" si="30"/>
        <v>1.3816248851751608E-2</v>
      </c>
      <c r="Y86">
        <f t="shared" si="31"/>
        <v>0.21297958899957165</v>
      </c>
      <c r="Z86">
        <f t="shared" si="32"/>
        <v>0</v>
      </c>
      <c r="AA86">
        <f t="shared" si="33"/>
        <v>0.47261575550244017</v>
      </c>
      <c r="AB86">
        <f t="shared" si="34"/>
        <v>0</v>
      </c>
      <c r="AC86">
        <f t="shared" si="35"/>
        <v>0</v>
      </c>
    </row>
    <row r="87" spans="1:29" x14ac:dyDescent="0.25">
      <c r="A87" t="s">
        <v>99</v>
      </c>
      <c r="B87">
        <v>0.2487038381567454</v>
      </c>
      <c r="C87" s="3">
        <v>0.11999999993380352</v>
      </c>
      <c r="D87" s="3">
        <v>4.529977724119303E-2</v>
      </c>
      <c r="E87" s="3">
        <v>7.2924058704985348E-2</v>
      </c>
      <c r="F87" s="3">
        <v>6.0750424453094976E-2</v>
      </c>
      <c r="G87" s="3">
        <v>0.1888473402764056</v>
      </c>
      <c r="H87" s="3">
        <v>9.0595842980919938E-2</v>
      </c>
      <c r="I87" s="3">
        <v>9.5967097015255035E-2</v>
      </c>
      <c r="J87" s="3">
        <v>0.18413508595142114</v>
      </c>
      <c r="K87" s="3">
        <v>0.12320274189791149</v>
      </c>
      <c r="L87" s="3">
        <v>7.9670860579626912E-2</v>
      </c>
      <c r="M87" s="3">
        <v>5.8606770899186485E-2</v>
      </c>
      <c r="N87" s="15">
        <v>1.9150157040803135</v>
      </c>
      <c r="O87">
        <f t="shared" si="24"/>
        <v>0.48250160039015405</v>
      </c>
      <c r="P87">
        <f t="shared" si="36"/>
        <v>1.0496986471407461</v>
      </c>
      <c r="Q87">
        <f t="shared" si="25"/>
        <v>0.52164361147245164</v>
      </c>
      <c r="T87">
        <f t="shared" si="26"/>
        <v>8.4208984954645474E-2</v>
      </c>
      <c r="U87">
        <f t="shared" si="27"/>
        <v>0</v>
      </c>
      <c r="V87">
        <f t="shared" si="28"/>
        <v>0.22950561808047881</v>
      </c>
      <c r="W87">
        <f t="shared" si="29"/>
        <v>0.4143226354427299</v>
      </c>
      <c r="X87">
        <f t="shared" si="30"/>
        <v>1.2481906065529173E-2</v>
      </c>
      <c r="Y87">
        <f t="shared" si="31"/>
        <v>0.20416883528863647</v>
      </c>
      <c r="Z87">
        <f t="shared" si="32"/>
        <v>0</v>
      </c>
      <c r="AA87">
        <f t="shared" si="33"/>
        <v>0.48291203237887143</v>
      </c>
      <c r="AB87">
        <f t="shared" si="34"/>
        <v>0</v>
      </c>
      <c r="AC87">
        <f t="shared" si="35"/>
        <v>0</v>
      </c>
    </row>
    <row r="88" spans="1:29" x14ac:dyDescent="0.25">
      <c r="A88" t="s">
        <v>100</v>
      </c>
      <c r="B88">
        <v>0.25015210336464944</v>
      </c>
      <c r="C88" s="3">
        <v>0.12250099993355851</v>
      </c>
      <c r="D88" s="3">
        <v>4.8797616793047102E-2</v>
      </c>
      <c r="E88" s="3">
        <v>7.004571632287411E-2</v>
      </c>
      <c r="F88" s="3">
        <v>6.155458663421743E-2</v>
      </c>
      <c r="G88" s="3">
        <v>0.19135239085539885</v>
      </c>
      <c r="H88" s="3">
        <v>9.2744006311895694E-2</v>
      </c>
      <c r="I88" s="3">
        <v>9.6489327484733489E-2</v>
      </c>
      <c r="J88" s="3">
        <v>0.18003353709104417</v>
      </c>
      <c r="K88" s="3">
        <v>0.12632376673763301</v>
      </c>
      <c r="L88" s="3">
        <v>7.524329761267623E-2</v>
      </c>
      <c r="M88" s="3">
        <v>5.741575415647987E-2</v>
      </c>
      <c r="N88" s="15">
        <v>1.9139279764410575</v>
      </c>
      <c r="O88">
        <f t="shared" si="24"/>
        <v>0.48970605597901956</v>
      </c>
      <c r="P88">
        <f t="shared" si="36"/>
        <v>1.0588214389725696</v>
      </c>
      <c r="Q88">
        <f t="shared" si="25"/>
        <v>0.53033992234578065</v>
      </c>
      <c r="T88">
        <f t="shared" si="26"/>
        <v>8.2296081605212706E-2</v>
      </c>
      <c r="U88">
        <f t="shared" si="27"/>
        <v>0</v>
      </c>
      <c r="V88">
        <f t="shared" si="28"/>
        <v>0.23491508422879551</v>
      </c>
      <c r="W88">
        <f t="shared" si="29"/>
        <v>0.42395250411560348</v>
      </c>
      <c r="X88">
        <f t="shared" si="30"/>
        <v>1.1141412575156264E-2</v>
      </c>
      <c r="Y88">
        <f t="shared" si="31"/>
        <v>0.19566203323560524</v>
      </c>
      <c r="Z88">
        <f t="shared" si="32"/>
        <v>0</v>
      </c>
      <c r="AA88">
        <f t="shared" si="33"/>
        <v>0.49338795288737342</v>
      </c>
      <c r="AB88">
        <f t="shared" si="34"/>
        <v>0</v>
      </c>
      <c r="AC88">
        <f t="shared" si="35"/>
        <v>0</v>
      </c>
    </row>
    <row r="89" spans="1:29" x14ac:dyDescent="0.25">
      <c r="A89" t="s">
        <v>101</v>
      </c>
      <c r="B89">
        <v>0.25170317553994426</v>
      </c>
      <c r="C89" s="3">
        <v>0.12499999993336328</v>
      </c>
      <c r="D89" s="3">
        <v>5.2252361676347135E-2</v>
      </c>
      <c r="E89" s="3">
        <v>6.7152836465605423E-2</v>
      </c>
      <c r="F89" s="3">
        <v>6.2392744039960139E-2</v>
      </c>
      <c r="G89" s="3">
        <v>0.19392461054733723</v>
      </c>
      <c r="H89" s="3">
        <v>9.4983332025556533E-2</v>
      </c>
      <c r="I89" s="3">
        <v>9.7096772896131847E-2</v>
      </c>
      <c r="J89" s="3">
        <v>0.17576961885228531</v>
      </c>
      <c r="K89" s="3">
        <v>0.12949776183382422</v>
      </c>
      <c r="L89" s="3">
        <v>7.0887353203024556E-2</v>
      </c>
      <c r="M89" s="3">
        <v>5.6042608459927611E-2</v>
      </c>
      <c r="N89" s="15">
        <v>1.9126334750613907</v>
      </c>
      <c r="O89">
        <f t="shared" si="24"/>
        <v>0.49661669808184955</v>
      </c>
      <c r="P89">
        <f t="shared" si="36"/>
        <v>1.0681705082037447</v>
      </c>
      <c r="Q89">
        <f t="shared" si="25"/>
        <v>0.53873728591150793</v>
      </c>
      <c r="T89">
        <f t="shared" si="26"/>
        <v>8.0038279817029545E-2</v>
      </c>
      <c r="U89">
        <f t="shared" si="27"/>
        <v>0</v>
      </c>
      <c r="V89">
        <f t="shared" si="28"/>
        <v>0.24057840567411906</v>
      </c>
      <c r="W89">
        <f t="shared" si="29"/>
        <v>0.43380436024610985</v>
      </c>
      <c r="X89">
        <f t="shared" si="30"/>
        <v>9.7946832022789941E-3</v>
      </c>
      <c r="Y89">
        <f t="shared" si="31"/>
        <v>0.18745979314459277</v>
      </c>
      <c r="Z89">
        <f t="shared" si="32"/>
        <v>0</v>
      </c>
      <c r="AA89">
        <f t="shared" si="33"/>
        <v>0.50404465399849085</v>
      </c>
      <c r="AB89">
        <f t="shared" si="34"/>
        <v>0</v>
      </c>
      <c r="AC89">
        <f t="shared" si="35"/>
        <v>0</v>
      </c>
    </row>
    <row r="90" spans="1:29" x14ac:dyDescent="0.25">
      <c r="A90" t="s">
        <v>102</v>
      </c>
      <c r="B90">
        <v>0.25335765697983359</v>
      </c>
      <c r="C90" s="3">
        <v>0.12749999993310696</v>
      </c>
      <c r="D90" s="3">
        <v>5.5668640303153896E-2</v>
      </c>
      <c r="E90" s="3">
        <v>6.4242101357025988E-2</v>
      </c>
      <c r="F90" s="3">
        <v>6.3265507045514188E-2</v>
      </c>
      <c r="G90" s="3">
        <v>0.1965662655838683</v>
      </c>
      <c r="H90" s="3">
        <v>9.7315465758992067E-2</v>
      </c>
      <c r="I90" s="3">
        <v>9.7789184043922991E-2</v>
      </c>
      <c r="J90" s="3">
        <v>0.17134002083485372</v>
      </c>
      <c r="K90" s="3">
        <v>0.13272790923466404</v>
      </c>
      <c r="L90" s="3">
        <v>6.6597020189404527E-2</v>
      </c>
      <c r="M90" s="3">
        <v>5.4487885648600243E-2</v>
      </c>
      <c r="N90" s="15">
        <v>1.9111390604410659</v>
      </c>
      <c r="O90">
        <f t="shared" si="24"/>
        <v>0.5032411550255832</v>
      </c>
      <c r="P90">
        <f t="shared" si="36"/>
        <v>1.0777543992826824</v>
      </c>
      <c r="Q90">
        <f t="shared" si="25"/>
        <v>0.54684281001957813</v>
      </c>
      <c r="T90">
        <f t="shared" si="26"/>
        <v>7.7440395745974555E-2</v>
      </c>
      <c r="U90">
        <f t="shared" si="27"/>
        <v>0</v>
      </c>
      <c r="V90">
        <f t="shared" si="28"/>
        <v>0.2464866166165682</v>
      </c>
      <c r="W90">
        <f t="shared" si="29"/>
        <v>0.44386511720304833</v>
      </c>
      <c r="X90">
        <f t="shared" si="30"/>
        <v>8.4434012622762247E-3</v>
      </c>
      <c r="Y90">
        <f t="shared" si="31"/>
        <v>0.17956967356546777</v>
      </c>
      <c r="Z90">
        <f t="shared" si="32"/>
        <v>0</v>
      </c>
      <c r="AA90">
        <f t="shared" si="33"/>
        <v>0.51486862243101605</v>
      </c>
      <c r="AB90">
        <f t="shared" si="34"/>
        <v>0</v>
      </c>
      <c r="AC90">
        <f t="shared" si="35"/>
        <v>0</v>
      </c>
    </row>
    <row r="91" spans="1:29" x14ac:dyDescent="0.25">
      <c r="A91" t="s">
        <v>103</v>
      </c>
      <c r="B91">
        <v>0.25511380705466841</v>
      </c>
      <c r="C91" s="3">
        <v>0.12999999993287778</v>
      </c>
      <c r="D91" s="3">
        <v>5.9045214234156582E-2</v>
      </c>
      <c r="E91" s="3">
        <v>6.1314932410985429E-2</v>
      </c>
      <c r="F91" s="3">
        <v>6.4172263499134158E-2</v>
      </c>
      <c r="G91" s="3">
        <v>0.19927569351432864</v>
      </c>
      <c r="H91" s="3">
        <v>9.9738458227732127E-2</v>
      </c>
      <c r="I91" s="3">
        <v>9.8565316275235654E-2</v>
      </c>
      <c r="J91" s="3">
        <v>0.16674825687426809</v>
      </c>
      <c r="K91" s="3">
        <v>0.13601238012294217</v>
      </c>
      <c r="L91" s="3">
        <v>6.2373354925958531E-2</v>
      </c>
      <c r="M91" s="3">
        <v>5.2754129915258602E-2</v>
      </c>
      <c r="N91" s="15">
        <v>1.9094537648038445</v>
      </c>
      <c r="O91">
        <f t="shared" si="24"/>
        <v>0.5095764962067304</v>
      </c>
      <c r="P91">
        <f t="shared" si="36"/>
        <v>1.0875669398677352</v>
      </c>
      <c r="Q91">
        <f t="shared" si="25"/>
        <v>0.5546507488436625</v>
      </c>
      <c r="T91">
        <f t="shared" si="26"/>
        <v>7.4500211808084027E-2</v>
      </c>
      <c r="U91">
        <f t="shared" si="27"/>
        <v>0</v>
      </c>
      <c r="V91">
        <f t="shared" si="28"/>
        <v>0.25264561092084548</v>
      </c>
      <c r="W91">
        <f t="shared" si="29"/>
        <v>0.45414636481046017</v>
      </c>
      <c r="X91">
        <f t="shared" si="30"/>
        <v>7.0858934276224117E-3</v>
      </c>
      <c r="Y91">
        <f t="shared" si="31"/>
        <v>0.17198204687194552</v>
      </c>
      <c r="Z91">
        <f t="shared" si="32"/>
        <v>0</v>
      </c>
      <c r="AA91">
        <f t="shared" si="33"/>
        <v>0.52587304135910884</v>
      </c>
      <c r="AB91">
        <f t="shared" si="34"/>
        <v>0</v>
      </c>
      <c r="AC91">
        <f t="shared" si="35"/>
        <v>0</v>
      </c>
    </row>
    <row r="92" spans="1:29" x14ac:dyDescent="0.25">
      <c r="A92" t="s">
        <v>104</v>
      </c>
      <c r="B92">
        <v>0.25697028741125572</v>
      </c>
      <c r="C92" s="3">
        <v>0.13249999993265285</v>
      </c>
      <c r="D92" s="3">
        <v>6.2382829824442113E-2</v>
      </c>
      <c r="E92" s="3">
        <v>5.8371599648193315E-2</v>
      </c>
      <c r="F92" s="3">
        <v>6.51124724865937E-2</v>
      </c>
      <c r="G92" s="3">
        <v>0.20205201794098782</v>
      </c>
      <c r="H92" s="3">
        <v>0.10225130347221512</v>
      </c>
      <c r="I92" s="3">
        <v>9.9424295328142565E-2</v>
      </c>
      <c r="J92" s="3">
        <v>0.16199616346495185</v>
      </c>
      <c r="K92" s="3">
        <v>0.13935047745031026</v>
      </c>
      <c r="L92" s="3">
        <v>5.8215485936283125E-2</v>
      </c>
      <c r="M92" s="3">
        <v>5.0843354447880094E-2</v>
      </c>
      <c r="N92" s="15">
        <v>1.9075863502794299</v>
      </c>
      <c r="O92">
        <f t="shared" si="24"/>
        <v>0.51562381498449117</v>
      </c>
      <c r="P92">
        <f t="shared" si="36"/>
        <v>1.0976052528420359</v>
      </c>
      <c r="Q92">
        <f t="shared" si="25"/>
        <v>0.56216014282730498</v>
      </c>
      <c r="T92">
        <f t="shared" si="26"/>
        <v>7.1220302888755679E-2</v>
      </c>
      <c r="U92">
        <f t="shared" si="27"/>
        <v>0</v>
      </c>
      <c r="V92">
        <f t="shared" si="28"/>
        <v>0.25905180805980271</v>
      </c>
      <c r="W92">
        <f t="shared" si="29"/>
        <v>0.46464310332949854</v>
      </c>
      <c r="X92">
        <f t="shared" si="30"/>
        <v>5.722714777578998E-3</v>
      </c>
      <c r="Y92">
        <f t="shared" si="31"/>
        <v>0.16469879401106438</v>
      </c>
      <c r="Z92">
        <f t="shared" si="32"/>
        <v>0</v>
      </c>
      <c r="AA92">
        <f t="shared" si="33"/>
        <v>0.53705293497747952</v>
      </c>
      <c r="AB92">
        <f t="shared" si="34"/>
        <v>0</v>
      </c>
      <c r="AC92">
        <f t="shared" si="35"/>
        <v>0</v>
      </c>
    </row>
    <row r="93" spans="1:29" x14ac:dyDescent="0.25">
      <c r="A93" t="s">
        <v>105</v>
      </c>
      <c r="B93">
        <v>0.25892678403467484</v>
      </c>
      <c r="C93" s="3">
        <v>0.13500099993242001</v>
      </c>
      <c r="D93" s="3">
        <v>6.5683203911215363E-2</v>
      </c>
      <c r="E93" s="3">
        <v>5.5411025108510127E-2</v>
      </c>
      <c r="F93" s="3">
        <v>6.6086249764612887E-2</v>
      </c>
      <c r="G93" s="3">
        <v>0.20489563288227863</v>
      </c>
      <c r="H93" s="3">
        <v>0.10485414331366473</v>
      </c>
      <c r="I93" s="3">
        <v>0.10036564282185503</v>
      </c>
      <c r="J93" s="3">
        <v>0.15708340429022868</v>
      </c>
      <c r="K93" s="3">
        <v>0.14274298211032033</v>
      </c>
      <c r="L93" s="3">
        <v>5.412109580600858E-2</v>
      </c>
      <c r="M93" s="3">
        <v>4.8756619991305573E-2</v>
      </c>
      <c r="N93" s="15">
        <v>1.9055448814669429</v>
      </c>
      <c r="O93">
        <f t="shared" si="24"/>
        <v>0.52138677130574873</v>
      </c>
      <c r="P93">
        <f t="shared" si="36"/>
        <v>1.1078711767808569</v>
      </c>
      <c r="Q93">
        <f t="shared" si="25"/>
        <v>0.56937324355051966</v>
      </c>
      <c r="T93">
        <f t="shared" si="26"/>
        <v>6.7602190541723367E-2</v>
      </c>
      <c r="U93">
        <f t="shared" si="27"/>
        <v>0</v>
      </c>
      <c r="V93">
        <f t="shared" si="28"/>
        <v>0.26570412583490366</v>
      </c>
      <c r="W93">
        <f t="shared" si="29"/>
        <v>0.4753543528960601</v>
      </c>
      <c r="X93">
        <f t="shared" si="30"/>
        <v>4.3538742103141964E-3</v>
      </c>
      <c r="Y93">
        <f t="shared" si="31"/>
        <v>0.15771871424280279</v>
      </c>
      <c r="Z93">
        <f t="shared" si="32"/>
        <v>0</v>
      </c>
      <c r="AA93">
        <f t="shared" si="33"/>
        <v>0.54840759476461887</v>
      </c>
      <c r="AB93">
        <f t="shared" si="34"/>
        <v>0</v>
      </c>
      <c r="AC93">
        <f t="shared" si="35"/>
        <v>0</v>
      </c>
    </row>
    <row r="94" spans="1:29" x14ac:dyDescent="0.25">
      <c r="A94" t="s">
        <v>106</v>
      </c>
      <c r="B94">
        <v>0.26097979255159942</v>
      </c>
      <c r="C94" s="3">
        <v>0.13749999993223508</v>
      </c>
      <c r="D94" s="3">
        <v>6.8942487834272093E-2</v>
      </c>
      <c r="E94" s="3">
        <v>5.2436931477185471E-2</v>
      </c>
      <c r="F94" s="3">
        <v>6.7092102164214948E-2</v>
      </c>
      <c r="G94" s="3">
        <v>0.20780254138470627</v>
      </c>
      <c r="H94" s="3">
        <v>0.10754276883672115</v>
      </c>
      <c r="I94" s="3">
        <v>0.10138717012088866</v>
      </c>
      <c r="J94" s="3">
        <v>0.15201767709688155</v>
      </c>
      <c r="K94" s="3">
        <v>0.1461853650585396</v>
      </c>
      <c r="L94" s="3">
        <v>5.0094478459289306E-2</v>
      </c>
      <c r="M94" s="3">
        <v>4.6498477567301112E-2</v>
      </c>
      <c r="N94" s="15">
        <v>1.9033409216680139</v>
      </c>
      <c r="O94">
        <f t="shared" si="24"/>
        <v>0.52686071434074488</v>
      </c>
      <c r="P94">
        <f t="shared" si="36"/>
        <v>1.1183499944665476</v>
      </c>
      <c r="Q94">
        <f t="shared" si="25"/>
        <v>0.57628180331860657</v>
      </c>
      <c r="T94">
        <f t="shared" si="26"/>
        <v>6.3645950749300642E-2</v>
      </c>
      <c r="U94">
        <f t="shared" si="27"/>
        <v>0</v>
      </c>
      <c r="V94">
        <f t="shared" si="28"/>
        <v>0.27260421416611386</v>
      </c>
      <c r="W94">
        <f t="shared" si="29"/>
        <v>0.48628340628218986</v>
      </c>
      <c r="X94">
        <f t="shared" si="30"/>
        <v>2.9788415199218754E-3</v>
      </c>
      <c r="Y94">
        <f t="shared" si="31"/>
        <v>0.15103773098861281</v>
      </c>
      <c r="Z94">
        <f t="shared" si="32"/>
        <v>0</v>
      </c>
      <c r="AA94">
        <f t="shared" si="33"/>
        <v>0.55994076697044148</v>
      </c>
      <c r="AB94">
        <f t="shared" si="34"/>
        <v>0</v>
      </c>
      <c r="AC94">
        <f t="shared" si="35"/>
        <v>0</v>
      </c>
    </row>
    <row r="95" spans="1:29" x14ac:dyDescent="0.25">
      <c r="A95" t="s">
        <v>107</v>
      </c>
      <c r="B95">
        <v>0.26313044607981206</v>
      </c>
      <c r="C95" s="3">
        <v>0.1399999999319903</v>
      </c>
      <c r="D95" s="3">
        <v>7.2165373535451313E-2</v>
      </c>
      <c r="E95" s="3">
        <v>4.9446005655169677E-2</v>
      </c>
      <c r="F95" s="3">
        <v>6.8130759080422071E-2</v>
      </c>
      <c r="G95" s="3">
        <v>0.21077529774029005</v>
      </c>
      <c r="H95" s="3">
        <v>0.11031943906840001</v>
      </c>
      <c r="I95" s="3">
        <v>0.10248926796405582</v>
      </c>
      <c r="J95" s="3">
        <v>0.14679475556261284</v>
      </c>
      <c r="K95" s="3">
        <v>0.1496809905286911</v>
      </c>
      <c r="L95" s="3">
        <v>4.6129888942047712E-2</v>
      </c>
      <c r="M95" s="3">
        <v>4.4068221922859314E-2</v>
      </c>
      <c r="N95" s="15">
        <v>1.9009809864017819</v>
      </c>
      <c r="O95">
        <f t="shared" si="24"/>
        <v>0.53205549573509203</v>
      </c>
      <c r="P95">
        <f t="shared" si="36"/>
        <v>1.1290514445664117</v>
      </c>
      <c r="Q95">
        <f t="shared" si="25"/>
        <v>0.58289571478817981</v>
      </c>
      <c r="T95">
        <f t="shared" si="26"/>
        <v>5.9217285901955144E-2</v>
      </c>
      <c r="U95">
        <f t="shared" si="27"/>
        <v>0</v>
      </c>
      <c r="V95">
        <f t="shared" si="28"/>
        <v>0.27973912187644834</v>
      </c>
      <c r="W95">
        <f t="shared" si="29"/>
        <v>0.49722902546442876</v>
      </c>
      <c r="X95">
        <f t="shared" si="30"/>
        <v>1.6583442884023298E-3</v>
      </c>
      <c r="Y95">
        <f t="shared" si="31"/>
        <v>0.14391896787123404</v>
      </c>
      <c r="Z95">
        <f t="shared" si="32"/>
        <v>0</v>
      </c>
      <c r="AA95">
        <f t="shared" si="33"/>
        <v>0.57215268412528475</v>
      </c>
      <c r="AB95">
        <f t="shared" si="34"/>
        <v>0</v>
      </c>
      <c r="AC95">
        <f t="shared" si="35"/>
        <v>0</v>
      </c>
    </row>
    <row r="96" spans="1:29" x14ac:dyDescent="0.25">
      <c r="A96" t="s">
        <v>108</v>
      </c>
      <c r="B96">
        <v>0.26537775635898764</v>
      </c>
      <c r="C96" s="3">
        <v>0.14250099993176357</v>
      </c>
      <c r="D96" s="3">
        <v>7.5352156521788255E-2</v>
      </c>
      <c r="E96" s="3">
        <v>4.6438330933764371E-2</v>
      </c>
      <c r="F96" s="3">
        <v>6.920193991843715E-2</v>
      </c>
      <c r="G96" s="3">
        <v>0.21381331710680587</v>
      </c>
      <c r="H96" s="3">
        <v>0.11318333476523124</v>
      </c>
      <c r="I96" s="3">
        <v>0.10367116505664282</v>
      </c>
      <c r="J96" s="3">
        <v>0.14141608194424413</v>
      </c>
      <c r="K96" s="3">
        <v>0.15322941014676633</v>
      </c>
      <c r="L96" s="3">
        <v>4.2226768484785723E-2</v>
      </c>
      <c r="M96" s="3">
        <v>4.1467495121534005E-2</v>
      </c>
      <c r="N96" s="15">
        <v>1.8984739636437755</v>
      </c>
      <c r="O96">
        <f t="shared" si="24"/>
        <v>0.536974168019555</v>
      </c>
      <c r="P96">
        <f t="shared" si="36"/>
        <v>1.139973561589098</v>
      </c>
      <c r="Q96">
        <f t="shared" si="25"/>
        <v>0.58921641112937451</v>
      </c>
      <c r="T96">
        <f t="shared" si="26"/>
        <v>5.475961106730845E-2</v>
      </c>
      <c r="U96">
        <f t="shared" si="27"/>
        <v>0</v>
      </c>
      <c r="V96">
        <f t="shared" si="28"/>
        <v>0.28710680507846043</v>
      </c>
      <c r="W96">
        <f t="shared" si="29"/>
        <v>0.50874987373315894</v>
      </c>
      <c r="X96">
        <f t="shared" si="30"/>
        <v>2.1540420010657008E-4</v>
      </c>
      <c r="Y96">
        <f t="shared" si="31"/>
        <v>0.13854737875598463</v>
      </c>
      <c r="Z96">
        <f t="shared" si="32"/>
        <v>0</v>
      </c>
      <c r="AA96">
        <f t="shared" si="33"/>
        <v>0.58349292995595092</v>
      </c>
      <c r="AB96">
        <f t="shared" si="34"/>
        <v>0</v>
      </c>
      <c r="AC96">
        <f t="shared" si="35"/>
        <v>0</v>
      </c>
    </row>
    <row r="97" spans="1:29" x14ac:dyDescent="0.25">
      <c r="A97" t="s">
        <v>109</v>
      </c>
      <c r="B97">
        <v>0.26771785827644717</v>
      </c>
      <c r="C97" s="3">
        <v>0.14499999993158733</v>
      </c>
      <c r="D97" s="3">
        <v>7.8499337903814886E-2</v>
      </c>
      <c r="E97" s="3">
        <v>4.3417688603204156E-2</v>
      </c>
      <c r="F97" s="3">
        <v>7.0304010704606679E-2</v>
      </c>
      <c r="G97" s="3">
        <v>0.21691226973497976</v>
      </c>
      <c r="H97" s="3">
        <v>0.11613003149212343</v>
      </c>
      <c r="I97" s="3">
        <v>0.10493051170219612</v>
      </c>
      <c r="J97" s="3">
        <v>0.13588983662678009</v>
      </c>
      <c r="K97" s="3">
        <v>0.15682582749866619</v>
      </c>
      <c r="L97" s="3">
        <v>3.8389112081769455E-2</v>
      </c>
      <c r="M97" s="3">
        <v>3.8701373651859126E-2</v>
      </c>
      <c r="N97" s="15">
        <v>1.895831974311758</v>
      </c>
      <c r="O97">
        <f t="shared" si="24"/>
        <v>0.54161497057047048</v>
      </c>
      <c r="P97">
        <f t="shared" si="36"/>
        <v>1.1511008303356118</v>
      </c>
      <c r="Q97">
        <f t="shared" si="25"/>
        <v>0.59523899585297213</v>
      </c>
      <c r="T97">
        <f t="shared" si="26"/>
        <v>4.6634226329405504E-2</v>
      </c>
      <c r="U97">
        <f t="shared" si="27"/>
        <v>0</v>
      </c>
      <c r="V97">
        <f t="shared" si="28"/>
        <v>0.2951822920560187</v>
      </c>
      <c r="W97">
        <f t="shared" si="29"/>
        <v>0.52084585815417206</v>
      </c>
      <c r="X97">
        <f t="shared" si="30"/>
        <v>0</v>
      </c>
      <c r="Y97">
        <f t="shared" si="31"/>
        <v>0.12155042492063707</v>
      </c>
      <c r="Z97">
        <f t="shared" si="32"/>
        <v>0</v>
      </c>
      <c r="AA97">
        <f t="shared" si="33"/>
        <v>0.59690839199362544</v>
      </c>
      <c r="AB97">
        <f t="shared" si="34"/>
        <v>0</v>
      </c>
      <c r="AC97">
        <f t="shared" si="35"/>
        <v>0</v>
      </c>
    </row>
    <row r="98" spans="1:29" x14ac:dyDescent="0.25">
      <c r="A98" t="s">
        <v>110</v>
      </c>
      <c r="B98">
        <v>0.27015230741050844</v>
      </c>
      <c r="C98" s="3">
        <v>0.14749999993134788</v>
      </c>
      <c r="D98" s="3">
        <v>8.1611106103984005E-2</v>
      </c>
      <c r="E98" s="3">
        <v>4.0380806558592448E-2</v>
      </c>
      <c r="F98" s="3">
        <v>7.1437905431310178E-2</v>
      </c>
      <c r="G98" s="3">
        <v>0.22007511739355184</v>
      </c>
      <c r="H98" s="3">
        <v>0.11916197564849347</v>
      </c>
      <c r="I98" s="3">
        <v>0.10626784176924015</v>
      </c>
      <c r="J98" s="3">
        <v>0.13021133236047147</v>
      </c>
      <c r="K98" s="3">
        <v>0.16047389576890858</v>
      </c>
      <c r="L98" s="3">
        <v>3.4611501707691436E-2</v>
      </c>
      <c r="M98" s="3">
        <v>3.5768517257756288E-2</v>
      </c>
      <c r="N98" s="15">
        <v>1.8930608782150362</v>
      </c>
      <c r="O98">
        <f t="shared" si="24"/>
        <v>0.54598830321006686</v>
      </c>
      <c r="P98">
        <f t="shared" si="36"/>
        <v>1.1624438743265613</v>
      </c>
      <c r="Q98">
        <f t="shared" si="25"/>
        <v>0.60097422687669289</v>
      </c>
      <c r="T98">
        <f t="shared" si="26"/>
        <v>3.7629973757489041E-2</v>
      </c>
      <c r="U98">
        <f t="shared" si="27"/>
        <v>0</v>
      </c>
      <c r="V98">
        <f t="shared" si="28"/>
        <v>0.30355772726830327</v>
      </c>
      <c r="W98">
        <f t="shared" si="29"/>
        <v>0.53324292683839336</v>
      </c>
      <c r="X98">
        <f t="shared" si="30"/>
        <v>0</v>
      </c>
      <c r="Y98">
        <f t="shared" si="31"/>
        <v>0.1027520911271719</v>
      </c>
      <c r="Z98">
        <f t="shared" si="32"/>
        <v>0</v>
      </c>
      <c r="AA98">
        <f t="shared" si="33"/>
        <v>0.61065497108792766</v>
      </c>
      <c r="AB98">
        <f t="shared" si="34"/>
        <v>0</v>
      </c>
      <c r="AC98">
        <f t="shared" si="35"/>
        <v>0</v>
      </c>
    </row>
    <row r="99" spans="1:29" x14ac:dyDescent="0.25">
      <c r="A99" t="s">
        <v>111</v>
      </c>
      <c r="B99">
        <v>0.27267908082164161</v>
      </c>
      <c r="C99" s="3">
        <v>0.14999999993113869</v>
      </c>
      <c r="D99" s="3">
        <v>8.4686680531677355E-2</v>
      </c>
      <c r="E99" s="3">
        <v>3.7328992898980076E-2</v>
      </c>
      <c r="F99" s="3">
        <v>7.260284673300707E-2</v>
      </c>
      <c r="G99" s="3">
        <v>0.2232999042090392</v>
      </c>
      <c r="H99" s="3">
        <v>0.12227717287928078</v>
      </c>
      <c r="I99" s="3">
        <v>0.10768190804630401</v>
      </c>
      <c r="J99" s="3">
        <v>0.12438428791775062</v>
      </c>
      <c r="K99" s="3">
        <v>0.16417162817115266</v>
      </c>
      <c r="L99" s="3">
        <v>3.0894800346972427E-2</v>
      </c>
      <c r="M99" s="3">
        <v>3.2671778265835637E-2</v>
      </c>
      <c r="N99" s="15">
        <v>1.8901705421097259</v>
      </c>
      <c r="O99">
        <f t="shared" si="24"/>
        <v>0.55009720393348815</v>
      </c>
      <c r="P99">
        <f t="shared" si="36"/>
        <v>1.1739960692522369</v>
      </c>
      <c r="Q99">
        <f t="shared" si="25"/>
        <v>0.60642338808846841</v>
      </c>
      <c r="T99">
        <f t="shared" si="26"/>
        <v>2.8182589534105167E-2</v>
      </c>
      <c r="U99">
        <f t="shared" si="27"/>
        <v>0</v>
      </c>
      <c r="V99">
        <f t="shared" si="28"/>
        <v>0.31224999304129325</v>
      </c>
      <c r="W99">
        <f t="shared" si="29"/>
        <v>0.54591860810050175</v>
      </c>
      <c r="X99">
        <f t="shared" si="30"/>
        <v>0</v>
      </c>
      <c r="Y99">
        <f t="shared" si="31"/>
        <v>8.4247456347336991E-2</v>
      </c>
      <c r="Z99">
        <f t="shared" si="32"/>
        <v>0</v>
      </c>
      <c r="AA99">
        <f t="shared" si="33"/>
        <v>0.62463017446699542</v>
      </c>
      <c r="AB99">
        <f t="shared" si="34"/>
        <v>0</v>
      </c>
      <c r="AC99">
        <f t="shared" si="35"/>
        <v>0</v>
      </c>
    </row>
    <row r="100" spans="1:29" x14ac:dyDescent="0.25">
      <c r="A100" t="s">
        <v>112</v>
      </c>
      <c r="B100">
        <v>0.27529712945914536</v>
      </c>
      <c r="C100" s="3">
        <v>0.15249999993093122</v>
      </c>
      <c r="D100" s="3">
        <v>8.772637536554817E-2</v>
      </c>
      <c r="E100" s="3">
        <v>3.4262326445062302E-2</v>
      </c>
      <c r="F100" s="3">
        <v>7.3798524851612007E-2</v>
      </c>
      <c r="G100" s="3">
        <v>0.22658603552698273</v>
      </c>
      <c r="H100" s="3">
        <v>0.12547474320731652</v>
      </c>
      <c r="I100" s="3">
        <v>0.10917187074493065</v>
      </c>
      <c r="J100" s="3">
        <v>0.11841022879213307</v>
      </c>
      <c r="K100" s="3">
        <v>0.16791856484110784</v>
      </c>
      <c r="L100" s="3">
        <v>2.723844341587741E-2</v>
      </c>
      <c r="M100" s="3">
        <v>2.9412886809429304E-2</v>
      </c>
      <c r="N100" s="15">
        <v>1.8871696551187751</v>
      </c>
      <c r="O100">
        <f t="shared" si="24"/>
        <v>0.55394693083264612</v>
      </c>
      <c r="P100">
        <f t="shared" si="36"/>
        <v>1.1857553156464511</v>
      </c>
      <c r="Q100">
        <f t="shared" si="25"/>
        <v>0.61159065405955615</v>
      </c>
      <c r="T100">
        <f t="shared" si="26"/>
        <v>1.8255059090454735E-2</v>
      </c>
      <c r="U100">
        <f t="shared" si="27"/>
        <v>0</v>
      </c>
      <c r="V100">
        <f t="shared" si="28"/>
        <v>0.32127582119335191</v>
      </c>
      <c r="W100">
        <f t="shared" si="29"/>
        <v>0.55887438495415087</v>
      </c>
      <c r="X100">
        <f t="shared" si="30"/>
        <v>0</v>
      </c>
      <c r="Y100">
        <f t="shared" si="31"/>
        <v>6.6094107292880136E-2</v>
      </c>
      <c r="Z100">
        <f t="shared" si="32"/>
        <v>0</v>
      </c>
      <c r="AA100">
        <f t="shared" si="33"/>
        <v>0.63886631799890126</v>
      </c>
      <c r="AB100">
        <f t="shared" si="34"/>
        <v>0</v>
      </c>
      <c r="AC100">
        <f t="shared" si="35"/>
        <v>0</v>
      </c>
    </row>
    <row r="101" spans="1:29" x14ac:dyDescent="0.25">
      <c r="A101" t="s">
        <v>113</v>
      </c>
      <c r="B101">
        <v>0.27800536383256452</v>
      </c>
      <c r="C101" s="3">
        <v>0.15499999993072605</v>
      </c>
      <c r="D101" s="3">
        <v>9.0730593683299818E-2</v>
      </c>
      <c r="E101" s="3">
        <v>3.1180973521487989E-2</v>
      </c>
      <c r="F101" s="3">
        <v>7.5024604608077916E-2</v>
      </c>
      <c r="G101" s="3">
        <v>0.22993284350400928</v>
      </c>
      <c r="H101" s="3">
        <v>0.12875380850096152</v>
      </c>
      <c r="I101" s="3">
        <v>0.11073691768670568</v>
      </c>
      <c r="J101" s="3">
        <v>0.11229073206202445</v>
      </c>
      <c r="K101" s="3">
        <v>0.17171417059406388</v>
      </c>
      <c r="L101" s="3">
        <v>2.3641775658244719E-2</v>
      </c>
      <c r="M101" s="3">
        <v>2.5993580181124899E-2</v>
      </c>
      <c r="N101" s="15">
        <v>1.8840667301912737</v>
      </c>
      <c r="O101">
        <f t="shared" si="24"/>
        <v>0.55754319914517392</v>
      </c>
      <c r="P101">
        <f t="shared" si="36"/>
        <v>1.1977193694744899</v>
      </c>
      <c r="Q101">
        <f t="shared" si="25"/>
        <v>0.6164807946231462</v>
      </c>
      <c r="T101">
        <f t="shared" si="26"/>
        <v>7.9162249116998887E-3</v>
      </c>
      <c r="U101">
        <f t="shared" si="27"/>
        <v>0</v>
      </c>
      <c r="V101">
        <f t="shared" si="28"/>
        <v>0.33059191438908753</v>
      </c>
      <c r="W101">
        <f t="shared" si="29"/>
        <v>0.57209207403368545</v>
      </c>
      <c r="X101">
        <f t="shared" si="30"/>
        <v>0</v>
      </c>
      <c r="Y101">
        <f t="shared" si="31"/>
        <v>4.8225741102840766E-2</v>
      </c>
      <c r="Z101">
        <f t="shared" si="32"/>
        <v>0</v>
      </c>
      <c r="AA101">
        <f t="shared" si="33"/>
        <v>0.65330258037649658</v>
      </c>
      <c r="AB101">
        <f t="shared" si="34"/>
        <v>0</v>
      </c>
      <c r="AC101">
        <f t="shared" si="35"/>
        <v>0</v>
      </c>
    </row>
    <row r="102" spans="1:29" x14ac:dyDescent="0.25">
      <c r="A102" t="s">
        <v>114</v>
      </c>
      <c r="B102">
        <v>0.28080249648422301</v>
      </c>
      <c r="C102" s="3">
        <v>0.15749999993053554</v>
      </c>
      <c r="D102" s="3">
        <v>9.370108072034046E-2</v>
      </c>
      <c r="E102" s="3">
        <v>2.8085057087217632E-2</v>
      </c>
      <c r="F102" s="3">
        <v>7.6280583677549307E-2</v>
      </c>
      <c r="G102" s="3">
        <v>0.23333948884157313</v>
      </c>
      <c r="H102" s="3">
        <v>0.13211323686843826</v>
      </c>
      <c r="I102" s="3">
        <v>0.11237585338553027</v>
      </c>
      <c r="J102" s="3">
        <v>0.10602729220613767</v>
      </c>
      <c r="K102" s="3">
        <v>0.17555751482905976</v>
      </c>
      <c r="L102" s="3">
        <v>2.0104433040522122E-2</v>
      </c>
      <c r="M102" s="3">
        <v>2.2415459343631493E-2</v>
      </c>
      <c r="N102" s="15">
        <v>1.8808700786358403</v>
      </c>
      <c r="O102">
        <f t="shared" si="24"/>
        <v>0.56089244897217194</v>
      </c>
      <c r="P102">
        <f t="shared" si="36"/>
        <v>1.2098847048447061</v>
      </c>
      <c r="Q102">
        <f t="shared" si="25"/>
        <v>0.62109945220177087</v>
      </c>
      <c r="T102">
        <f t="shared" si="26"/>
        <v>0</v>
      </c>
      <c r="U102">
        <f t="shared" si="27"/>
        <v>0</v>
      </c>
      <c r="V102">
        <f t="shared" si="28"/>
        <v>0.33920544332589381</v>
      </c>
      <c r="W102">
        <f t="shared" si="29"/>
        <v>0.58364122362963378</v>
      </c>
      <c r="X102">
        <f t="shared" si="30"/>
        <v>0</v>
      </c>
      <c r="Y102">
        <f t="shared" si="31"/>
        <v>2.868041029824183E-2</v>
      </c>
      <c r="Z102">
        <f t="shared" si="32"/>
        <v>0</v>
      </c>
      <c r="AA102">
        <f t="shared" si="33"/>
        <v>0.66587368903931465</v>
      </c>
      <c r="AB102">
        <f t="shared" si="34"/>
        <v>0</v>
      </c>
      <c r="AC102">
        <f t="shared" si="35"/>
        <v>0</v>
      </c>
    </row>
    <row r="103" spans="1:29" x14ac:dyDescent="0.25">
      <c r="A103" t="s">
        <v>115</v>
      </c>
      <c r="B103">
        <v>0.28368891729078172</v>
      </c>
      <c r="C103" s="3">
        <v>0.1600009999303193</v>
      </c>
      <c r="D103" s="3">
        <v>9.6637574116117217E-2</v>
      </c>
      <c r="E103" s="3">
        <v>2.4973560262048538E-2</v>
      </c>
      <c r="F103" s="3">
        <v>7.7566887277658231E-2</v>
      </c>
      <c r="G103" s="3">
        <v>0.23680696628013836</v>
      </c>
      <c r="H103" s="3">
        <v>0.13555389404886575</v>
      </c>
      <c r="I103" s="3">
        <v>0.11408910484856638</v>
      </c>
      <c r="J103" s="3">
        <v>9.9618958869280516E-2</v>
      </c>
      <c r="K103" s="3">
        <v>0.17945017868267729</v>
      </c>
      <c r="L103" s="3">
        <v>1.6624015649140202E-2</v>
      </c>
      <c r="M103" s="3">
        <v>1.8678859965507642E-2</v>
      </c>
      <c r="N103" s="15">
        <v>1.8775864591014062</v>
      </c>
      <c r="O103">
        <f t="shared" si="24"/>
        <v>0.56400158828311908</v>
      </c>
      <c r="P103">
        <f t="shared" si="36"/>
        <v>1.2222558732914268</v>
      </c>
      <c r="Q103">
        <f t="shared" si="25"/>
        <v>0.6254532864303628</v>
      </c>
      <c r="T103">
        <f t="shared" si="26"/>
        <v>0</v>
      </c>
      <c r="U103">
        <f t="shared" si="27"/>
        <v>0</v>
      </c>
      <c r="V103">
        <f t="shared" si="28"/>
        <v>0.34503971603254119</v>
      </c>
      <c r="W103">
        <f t="shared" si="29"/>
        <v>0.58984000522881541</v>
      </c>
      <c r="X103">
        <f t="shared" si="30"/>
        <v>0</v>
      </c>
      <c r="Y103">
        <f t="shared" si="31"/>
        <v>3.6388914550129921E-3</v>
      </c>
      <c r="Z103">
        <f t="shared" si="32"/>
        <v>0</v>
      </c>
      <c r="AA103">
        <f t="shared" si="33"/>
        <v>0.6726309333545869</v>
      </c>
      <c r="AB103">
        <f t="shared" si="34"/>
        <v>0</v>
      </c>
      <c r="AC103">
        <f t="shared" si="35"/>
        <v>0</v>
      </c>
    </row>
    <row r="104" spans="1:29" x14ac:dyDescent="0.25">
      <c r="A104" t="s">
        <v>116</v>
      </c>
      <c r="B104">
        <v>0.28666014799293038</v>
      </c>
      <c r="C104" s="3">
        <v>0.16249999993015166</v>
      </c>
      <c r="D104" s="3">
        <v>9.9536473045260324E-2</v>
      </c>
      <c r="E104" s="3">
        <v>2.1850393302139663E-2</v>
      </c>
      <c r="F104" s="3">
        <v>7.8881710340214267E-2</v>
      </c>
      <c r="G104" s="3">
        <v>0.24033050479757148</v>
      </c>
      <c r="H104" s="3">
        <v>0.13907084011605378</v>
      </c>
      <c r="I104" s="3">
        <v>0.11587392641032747</v>
      </c>
      <c r="J104" s="3">
        <v>9.3075031970757977E-2</v>
      </c>
      <c r="K104" s="3">
        <v>0.18338708384041333</v>
      </c>
      <c r="L104" s="3">
        <v>1.3203940681125589E-2</v>
      </c>
      <c r="M104" s="3">
        <v>1.4790095496136205E-2</v>
      </c>
      <c r="N104" s="15">
        <v>1.8742277037435155</v>
      </c>
      <c r="O104">
        <f t="shared" si="24"/>
        <v>0.56687335532303995</v>
      </c>
      <c r="P104">
        <f t="shared" si="36"/>
        <v>1.2348162362941213</v>
      </c>
      <c r="Q104">
        <f t="shared" si="25"/>
        <v>0.62954295009294092</v>
      </c>
      <c r="T104">
        <f t="shared" si="26"/>
        <v>0</v>
      </c>
      <c r="U104">
        <f t="shared" si="27"/>
        <v>0</v>
      </c>
      <c r="V104">
        <f t="shared" si="28"/>
        <v>0.34980051071163248</v>
      </c>
      <c r="W104">
        <f t="shared" si="29"/>
        <v>0.62454801765111834</v>
      </c>
      <c r="X104">
        <f t="shared" si="30"/>
        <v>0</v>
      </c>
      <c r="Y104">
        <f t="shared" si="31"/>
        <v>0</v>
      </c>
      <c r="Z104">
        <f t="shared" si="32"/>
        <v>0</v>
      </c>
      <c r="AA104">
        <f t="shared" si="33"/>
        <v>0.61959397704362285</v>
      </c>
      <c r="AB104">
        <f t="shared" si="34"/>
        <v>0</v>
      </c>
      <c r="AC104">
        <f t="shared" si="35"/>
        <v>0</v>
      </c>
    </row>
    <row r="105" spans="1:29" x14ac:dyDescent="0.25">
      <c r="A105" t="s">
        <v>117</v>
      </c>
      <c r="B105">
        <v>0.28971868067101414</v>
      </c>
      <c r="C105" s="3">
        <v>0.16499999992991962</v>
      </c>
      <c r="D105" s="3">
        <v>0.10240169532505369</v>
      </c>
      <c r="E105" s="3">
        <v>1.8711941848076601E-2</v>
      </c>
      <c r="F105" s="3">
        <v>8.0226309488226233E-2</v>
      </c>
      <c r="G105" s="3">
        <v>0.24391367533968542</v>
      </c>
      <c r="H105" s="3">
        <v>0.14266738941951576</v>
      </c>
      <c r="I105" s="3">
        <v>0.11773162389850209</v>
      </c>
      <c r="J105" s="3">
        <v>8.6389269281725106E-2</v>
      </c>
      <c r="K105" s="3">
        <v>0.18737241724726791</v>
      </c>
      <c r="L105" s="3">
        <v>9.839483011808297E-3</v>
      </c>
      <c r="M105" s="3">
        <v>1.0746195140139029E-2</v>
      </c>
      <c r="N105" s="15">
        <v>1.8707974126069424</v>
      </c>
      <c r="O105">
        <f t="shared" ref="O105:O151" si="37">C105/B105</f>
        <v>0.56951798740683546</v>
      </c>
      <c r="P105">
        <f t="shared" ref="P105:P151" si="38">SUM(T72:AC72)</f>
        <v>1.2475786381885245</v>
      </c>
      <c r="Q105">
        <f t="shared" ref="Q105:Q151" si="39">O105*SQRT(1+(P105/3)*O105)</f>
        <v>0.63337966647291233</v>
      </c>
      <c r="T105">
        <f t="shared" si="26"/>
        <v>0</v>
      </c>
      <c r="U105">
        <f t="shared" si="27"/>
        <v>0</v>
      </c>
      <c r="V105">
        <f t="shared" si="28"/>
        <v>0.35605897673342257</v>
      </c>
      <c r="W105">
        <f t="shared" si="29"/>
        <v>0.66375188301801935</v>
      </c>
      <c r="X105">
        <f t="shared" si="30"/>
        <v>0</v>
      </c>
      <c r="Y105">
        <f t="shared" si="31"/>
        <v>0</v>
      </c>
      <c r="Z105">
        <f t="shared" si="32"/>
        <v>0</v>
      </c>
      <c r="AA105">
        <f t="shared" si="33"/>
        <v>0.55545947843807675</v>
      </c>
      <c r="AB105">
        <f t="shared" si="34"/>
        <v>0</v>
      </c>
      <c r="AC105">
        <f t="shared" si="35"/>
        <v>0</v>
      </c>
    </row>
    <row r="106" spans="1:29" x14ac:dyDescent="0.25">
      <c r="A106" t="s">
        <v>118</v>
      </c>
      <c r="B106">
        <v>0.29286223449485238</v>
      </c>
      <c r="C106" s="3">
        <v>0.1674999999297225</v>
      </c>
      <c r="D106" s="3">
        <v>0.10523298724554309</v>
      </c>
      <c r="E106" s="3">
        <v>1.5559605421741394E-2</v>
      </c>
      <c r="F106" s="3">
        <v>8.1599782476361432E-2</v>
      </c>
      <c r="G106" s="3">
        <v>0.24755437950435574</v>
      </c>
      <c r="H106" s="3">
        <v>0.14634118558193168</v>
      </c>
      <c r="I106" s="3">
        <v>0.11966057341277563</v>
      </c>
      <c r="J106" s="3">
        <v>7.9565722010385767E-2</v>
      </c>
      <c r="K106" s="3">
        <v>0.19140394334178495</v>
      </c>
      <c r="L106" s="3">
        <v>6.5315165883308582E-3</v>
      </c>
      <c r="M106" s="3">
        <v>6.5503044167893373E-3</v>
      </c>
      <c r="N106" s="15">
        <v>1.8673042308918031</v>
      </c>
      <c r="O106">
        <f t="shared" si="37"/>
        <v>0.57194127545546214</v>
      </c>
      <c r="P106">
        <f t="shared" si="38"/>
        <v>1.260535458087477</v>
      </c>
      <c r="Q106">
        <f t="shared" si="39"/>
        <v>0.63696836118640587</v>
      </c>
      <c r="T106">
        <f t="shared" si="26"/>
        <v>0</v>
      </c>
      <c r="U106">
        <f t="shared" si="27"/>
        <v>0</v>
      </c>
      <c r="V106">
        <f t="shared" si="28"/>
        <v>0.3641376374214953</v>
      </c>
      <c r="W106">
        <f t="shared" si="29"/>
        <v>0.70255158997292899</v>
      </c>
      <c r="X106">
        <f t="shared" si="30"/>
        <v>0</v>
      </c>
      <c r="Y106">
        <f t="shared" si="31"/>
        <v>0</v>
      </c>
      <c r="Z106">
        <f t="shared" si="32"/>
        <v>0</v>
      </c>
      <c r="AA106">
        <f t="shared" si="33"/>
        <v>0.490351392953702</v>
      </c>
      <c r="AB106">
        <f t="shared" si="34"/>
        <v>0</v>
      </c>
      <c r="AC106">
        <f t="shared" si="35"/>
        <v>0</v>
      </c>
    </row>
    <row r="107" spans="1:29" x14ac:dyDescent="0.25">
      <c r="A107" t="s">
        <v>130</v>
      </c>
      <c r="B107">
        <v>0.2960883494190979</v>
      </c>
      <c r="C107" s="3">
        <v>0.16999999992945206</v>
      </c>
      <c r="D107" s="3">
        <v>0.10803424171891304</v>
      </c>
      <c r="E107" s="3">
        <v>1.2396936733095536E-2</v>
      </c>
      <c r="F107" s="3">
        <v>8.3000893793749947E-2</v>
      </c>
      <c r="G107" s="3">
        <v>0.25125045595419238</v>
      </c>
      <c r="H107" s="3">
        <v>0.15009159469604344</v>
      </c>
      <c r="I107" s="3">
        <v>0.12166017985652859</v>
      </c>
      <c r="J107" s="3">
        <v>7.2585128368397228E-2</v>
      </c>
      <c r="K107" s="3">
        <v>0.19547615898112983</v>
      </c>
      <c r="L107" s="3">
        <v>3.2784563774202811E-3</v>
      </c>
      <c r="M107" s="3">
        <v>2.2259535205297228E-3</v>
      </c>
      <c r="N107" s="15">
        <v>1.863755194396302</v>
      </c>
      <c r="O107">
        <f t="shared" si="37"/>
        <v>0.57415295219477125</v>
      </c>
      <c r="P107">
        <f t="shared" si="38"/>
        <v>1.2736726542169938</v>
      </c>
      <c r="Q107">
        <f t="shared" si="39"/>
        <v>0.64031852217645635</v>
      </c>
      <c r="T107">
        <f t="shared" si="26"/>
        <v>0</v>
      </c>
      <c r="U107">
        <f t="shared" si="27"/>
        <v>0</v>
      </c>
      <c r="V107">
        <f t="shared" si="28"/>
        <v>0.37402403494097175</v>
      </c>
      <c r="W107">
        <f t="shared" si="29"/>
        <v>0.74094990945572281</v>
      </c>
      <c r="X107">
        <f t="shared" si="30"/>
        <v>0</v>
      </c>
      <c r="Y107">
        <f t="shared" si="31"/>
        <v>0</v>
      </c>
      <c r="Z107">
        <f t="shared" si="32"/>
        <v>0</v>
      </c>
      <c r="AA107">
        <f t="shared" si="33"/>
        <v>0.42427637687849618</v>
      </c>
      <c r="AB107">
        <f t="shared" si="34"/>
        <v>0</v>
      </c>
      <c r="AC107">
        <f t="shared" si="35"/>
        <v>0</v>
      </c>
    </row>
    <row r="108" spans="1:29" x14ac:dyDescent="0.25">
      <c r="A108" t="s">
        <v>131</v>
      </c>
      <c r="B108">
        <v>0.29921347023172401</v>
      </c>
      <c r="C108" s="3">
        <v>0.17249999991279871</v>
      </c>
      <c r="D108" s="3">
        <v>0.11054710372805804</v>
      </c>
      <c r="E108" s="3">
        <v>8.6318932741313425E-3</v>
      </c>
      <c r="F108" s="3">
        <v>8.4375670988320745E-2</v>
      </c>
      <c r="G108" s="3">
        <v>0.25493454593412707</v>
      </c>
      <c r="H108" s="3">
        <v>0.15348715141672226</v>
      </c>
      <c r="I108" s="3">
        <v>0.12354027569527032</v>
      </c>
      <c r="J108" s="3">
        <v>6.5090759601887677E-2</v>
      </c>
      <c r="K108" s="3">
        <v>0.19939259936148257</v>
      </c>
      <c r="L108" s="3">
        <v>0</v>
      </c>
      <c r="M108" s="3">
        <v>0</v>
      </c>
      <c r="N108" s="15">
        <v>1.8601550306740384</v>
      </c>
      <c r="O108">
        <f t="shared" si="37"/>
        <v>0.57651147783957446</v>
      </c>
      <c r="P108">
        <f t="shared" si="38"/>
        <v>1.2867511641577636</v>
      </c>
      <c r="Q108">
        <f t="shared" si="39"/>
        <v>0.64385663021111172</v>
      </c>
      <c r="T108">
        <f t="shared" si="26"/>
        <v>0</v>
      </c>
      <c r="U108">
        <f t="shared" si="27"/>
        <v>0</v>
      </c>
      <c r="V108">
        <f t="shared" si="28"/>
        <v>0.38570618498848969</v>
      </c>
      <c r="W108">
        <f t="shared" si="29"/>
        <v>0.77894949472075881</v>
      </c>
      <c r="X108">
        <f t="shared" si="30"/>
        <v>0</v>
      </c>
      <c r="Y108">
        <f t="shared" si="31"/>
        <v>0</v>
      </c>
      <c r="Z108">
        <f t="shared" si="32"/>
        <v>0</v>
      </c>
      <c r="AA108">
        <f t="shared" si="33"/>
        <v>0.35724085199864508</v>
      </c>
      <c r="AB108">
        <f t="shared" si="34"/>
        <v>0</v>
      </c>
      <c r="AC108">
        <f t="shared" si="35"/>
        <v>0</v>
      </c>
    </row>
    <row r="109" spans="1:29" x14ac:dyDescent="0.25">
      <c r="A109" t="s">
        <v>132</v>
      </c>
      <c r="B109">
        <v>0.30351034738927118</v>
      </c>
      <c r="C109" s="3">
        <v>0.17499999989298498</v>
      </c>
      <c r="D109" s="3">
        <v>0.11426161816501175</v>
      </c>
      <c r="E109" s="3">
        <v>0</v>
      </c>
      <c r="F109" s="3">
        <v>8.6003684208890221E-2</v>
      </c>
      <c r="G109" s="3">
        <v>0.26014863222762613</v>
      </c>
      <c r="H109" s="3">
        <v>0.15698798409688985</v>
      </c>
      <c r="I109" s="3">
        <v>0.12581160967042104</v>
      </c>
      <c r="J109" s="3">
        <v>5.246729562488027E-2</v>
      </c>
      <c r="K109" s="3">
        <v>0.20431917600628083</v>
      </c>
      <c r="L109" s="3">
        <v>0</v>
      </c>
      <c r="M109" s="3">
        <v>0</v>
      </c>
      <c r="N109" s="15">
        <v>1.8564273714557789</v>
      </c>
      <c r="O109">
        <f t="shared" si="37"/>
        <v>0.57658660206578205</v>
      </c>
      <c r="P109">
        <f t="shared" si="38"/>
        <v>1.3042783907011049</v>
      </c>
      <c r="Q109">
        <f t="shared" si="39"/>
        <v>0.64481783079289212</v>
      </c>
      <c r="T109">
        <f t="shared" si="26"/>
        <v>0</v>
      </c>
      <c r="U109">
        <f t="shared" si="27"/>
        <v>0</v>
      </c>
      <c r="V109">
        <f t="shared" si="28"/>
        <v>0.39917203676242485</v>
      </c>
      <c r="W109">
        <f t="shared" si="29"/>
        <v>0.81655303147685976</v>
      </c>
      <c r="X109">
        <f t="shared" si="30"/>
        <v>0</v>
      </c>
      <c r="Y109">
        <f t="shared" si="31"/>
        <v>0</v>
      </c>
      <c r="Z109">
        <f t="shared" si="32"/>
        <v>0</v>
      </c>
      <c r="AA109">
        <f t="shared" si="33"/>
        <v>0.28925124918031914</v>
      </c>
      <c r="AB109">
        <f t="shared" si="34"/>
        <v>0</v>
      </c>
      <c r="AC109">
        <f t="shared" si="35"/>
        <v>0</v>
      </c>
    </row>
    <row r="110" spans="1:29" x14ac:dyDescent="0.25">
      <c r="A110" t="s">
        <v>133</v>
      </c>
      <c r="B110">
        <v>0.3080981701618915</v>
      </c>
      <c r="C110" s="3">
        <v>0.17749999988634568</v>
      </c>
      <c r="D110" s="3">
        <v>0.11765332075142003</v>
      </c>
      <c r="E110" s="3">
        <v>0</v>
      </c>
      <c r="F110" s="3">
        <v>8.7755510343848028E-2</v>
      </c>
      <c r="G110" s="3">
        <v>0.26608807582455329</v>
      </c>
      <c r="H110" s="3">
        <v>0.15968372127370073</v>
      </c>
      <c r="I110" s="3">
        <v>0.12755614470071405</v>
      </c>
      <c r="J110" s="3">
        <v>3.2376103011097446E-2</v>
      </c>
      <c r="K110" s="3">
        <v>0.20888712409466628</v>
      </c>
      <c r="L110" s="3">
        <v>0</v>
      </c>
      <c r="M110" s="3">
        <v>0</v>
      </c>
      <c r="N110" s="15">
        <v>1.8524793757096121</v>
      </c>
      <c r="O110">
        <f t="shared" si="37"/>
        <v>0.57611507329977829</v>
      </c>
      <c r="P110">
        <f t="shared" si="38"/>
        <v>1.3163382752308501</v>
      </c>
      <c r="Q110">
        <f t="shared" si="39"/>
        <v>0.64483400775891386</v>
      </c>
      <c r="T110">
        <f t="shared" si="26"/>
        <v>0</v>
      </c>
      <c r="U110">
        <f t="shared" si="27"/>
        <v>0</v>
      </c>
      <c r="V110">
        <f t="shared" si="28"/>
        <v>0.41440940799018122</v>
      </c>
      <c r="W110">
        <f t="shared" si="29"/>
        <v>0.85376322025214957</v>
      </c>
      <c r="X110">
        <f t="shared" si="30"/>
        <v>0</v>
      </c>
      <c r="Y110">
        <f t="shared" si="31"/>
        <v>0</v>
      </c>
      <c r="Z110">
        <f t="shared" si="32"/>
        <v>0</v>
      </c>
      <c r="AA110">
        <f t="shared" si="33"/>
        <v>0.22031409113342543</v>
      </c>
      <c r="AB110">
        <f t="shared" si="34"/>
        <v>0</v>
      </c>
      <c r="AC110">
        <f t="shared" si="35"/>
        <v>0</v>
      </c>
    </row>
    <row r="111" spans="1:29" x14ac:dyDescent="0.25">
      <c r="A111" t="s">
        <v>134</v>
      </c>
      <c r="B111">
        <v>0.31285818774088286</v>
      </c>
      <c r="C111" s="3">
        <v>0.18000099988337986</v>
      </c>
      <c r="D111" s="3">
        <v>0.12079907916316526</v>
      </c>
      <c r="E111" s="3">
        <v>0</v>
      </c>
      <c r="F111" s="3">
        <v>8.9574679788168299E-2</v>
      </c>
      <c r="G111" s="3">
        <v>0.27212259273690442</v>
      </c>
      <c r="H111" s="3">
        <v>0.16248944999170079</v>
      </c>
      <c r="I111" s="3">
        <v>0.12949466349186567</v>
      </c>
      <c r="J111" s="3">
        <v>1.1996952031321624E-2</v>
      </c>
      <c r="K111" s="3">
        <v>0.21352258279687386</v>
      </c>
      <c r="L111" s="3">
        <v>0</v>
      </c>
      <c r="M111" s="3">
        <v>0</v>
      </c>
      <c r="N111" s="15">
        <v>1.8482869909921353</v>
      </c>
      <c r="O111">
        <f t="shared" si="37"/>
        <v>0.57534374018832224</v>
      </c>
      <c r="P111">
        <f t="shared" si="38"/>
        <v>1.3288528701480244</v>
      </c>
      <c r="Q111">
        <f t="shared" si="39"/>
        <v>0.64450031973932598</v>
      </c>
      <c r="T111">
        <f t="shared" si="26"/>
        <v>0</v>
      </c>
      <c r="U111">
        <f t="shared" si="27"/>
        <v>0</v>
      </c>
      <c r="V111">
        <f t="shared" si="28"/>
        <v>0.43140627539533083</v>
      </c>
      <c r="W111">
        <f t="shared" si="29"/>
        <v>0.89058273069358185</v>
      </c>
      <c r="X111">
        <f t="shared" si="30"/>
        <v>0</v>
      </c>
      <c r="Y111">
        <f t="shared" si="31"/>
        <v>0</v>
      </c>
      <c r="Z111">
        <f t="shared" si="32"/>
        <v>0</v>
      </c>
      <c r="AA111">
        <f t="shared" si="33"/>
        <v>0.15043580890132949</v>
      </c>
      <c r="AB111">
        <f t="shared" si="34"/>
        <v>0</v>
      </c>
      <c r="AC111">
        <f t="shared" si="35"/>
        <v>0</v>
      </c>
    </row>
    <row r="112" spans="1:29" x14ac:dyDescent="0.25">
      <c r="A112" t="s">
        <v>135</v>
      </c>
      <c r="B112">
        <v>0.31663441547372329</v>
      </c>
      <c r="C112" s="3">
        <v>0.18249999989615584</v>
      </c>
      <c r="D112" s="3">
        <v>0.12319910517349444</v>
      </c>
      <c r="E112" s="3">
        <v>0</v>
      </c>
      <c r="F112" s="3">
        <v>9.1289368776891144E-2</v>
      </c>
      <c r="G112" s="3">
        <v>0.27825421058585986</v>
      </c>
      <c r="H112" s="3">
        <v>0.16041770833290961</v>
      </c>
      <c r="I112" s="3">
        <v>0.12858559023671987</v>
      </c>
      <c r="J112" s="3">
        <v>0</v>
      </c>
      <c r="K112" s="3">
        <v>0.21825401689412516</v>
      </c>
      <c r="L112" s="3">
        <v>0</v>
      </c>
      <c r="M112" s="3">
        <v>0</v>
      </c>
      <c r="N112" s="15">
        <v>1.8438386130562081</v>
      </c>
      <c r="O112">
        <f t="shared" si="37"/>
        <v>0.57637449050860068</v>
      </c>
      <c r="P112">
        <f t="shared" si="38"/>
        <v>1.3398522871379601</v>
      </c>
      <c r="Q112">
        <f t="shared" si="39"/>
        <v>0.6463157540765323</v>
      </c>
      <c r="T112">
        <f t="shared" si="26"/>
        <v>0</v>
      </c>
      <c r="U112">
        <f t="shared" si="27"/>
        <v>0</v>
      </c>
      <c r="V112">
        <f t="shared" si="28"/>
        <v>0.45015072450952892</v>
      </c>
      <c r="W112">
        <f t="shared" si="29"/>
        <v>0.92701420828837</v>
      </c>
      <c r="X112">
        <f t="shared" si="30"/>
        <v>0</v>
      </c>
      <c r="Y112">
        <f t="shared" si="31"/>
        <v>0</v>
      </c>
      <c r="Z112">
        <f t="shared" si="32"/>
        <v>0</v>
      </c>
      <c r="AA112">
        <f t="shared" si="33"/>
        <v>7.9622775327838805E-2</v>
      </c>
      <c r="AB112">
        <f t="shared" si="34"/>
        <v>0</v>
      </c>
      <c r="AC112">
        <f t="shared" si="35"/>
        <v>0</v>
      </c>
    </row>
    <row r="113" spans="1:29" x14ac:dyDescent="0.25">
      <c r="A113" t="s">
        <v>136</v>
      </c>
      <c r="B113">
        <v>0.31902125103683932</v>
      </c>
      <c r="C113" s="3">
        <v>0.18500099992529806</v>
      </c>
      <c r="D113" s="3">
        <v>0.12452146349341305</v>
      </c>
      <c r="E113" s="3">
        <v>0</v>
      </c>
      <c r="F113" s="3">
        <v>9.2835865350040472E-2</v>
      </c>
      <c r="G113" s="3">
        <v>0.28456906013857464</v>
      </c>
      <c r="H113" s="3">
        <v>0.15139489290374156</v>
      </c>
      <c r="I113" s="3">
        <v>0.12357018123868126</v>
      </c>
      <c r="J113" s="3">
        <v>0</v>
      </c>
      <c r="K113" s="3">
        <v>0.2231085368755491</v>
      </c>
      <c r="L113" s="3">
        <v>0</v>
      </c>
      <c r="M113" s="3">
        <v>0</v>
      </c>
      <c r="N113" s="15">
        <v>1.8387664476485495</v>
      </c>
      <c r="O113">
        <f t="shared" si="37"/>
        <v>0.57990180692989279</v>
      </c>
      <c r="P113">
        <f t="shared" si="38"/>
        <v>1.34860071331608</v>
      </c>
      <c r="Q113">
        <f t="shared" si="39"/>
        <v>0.65111516659343105</v>
      </c>
      <c r="T113">
        <f>$D$7*D146</f>
        <v>0</v>
      </c>
      <c r="U113">
        <f>$E$7*E146</f>
        <v>0</v>
      </c>
      <c r="V113">
        <f>$F$7*F146</f>
        <v>0.47063163010252812</v>
      </c>
      <c r="W113">
        <f>$G$7*G146</f>
        <v>0.96306012433311561</v>
      </c>
      <c r="X113">
        <f>$H$7*H146</f>
        <v>0</v>
      </c>
      <c r="Y113">
        <f>$I$7*I146</f>
        <v>0</v>
      </c>
      <c r="Z113">
        <f>$J$7*J146</f>
        <v>0</v>
      </c>
      <c r="AA113">
        <f>$K$7*K146</f>
        <v>7.8809395319876414E-3</v>
      </c>
      <c r="AB113">
        <f>$L$7*L146</f>
        <v>0</v>
      </c>
      <c r="AC113">
        <f>$M$7*M146</f>
        <v>0</v>
      </c>
    </row>
    <row r="114" spans="1:29" x14ac:dyDescent="0.25">
      <c r="A114" t="s">
        <v>137</v>
      </c>
      <c r="B114">
        <v>0.32167645443153747</v>
      </c>
      <c r="C114" s="3">
        <v>0.18749999992083993</v>
      </c>
      <c r="D114" s="3">
        <v>0.12533237210483883</v>
      </c>
      <c r="E114" s="3">
        <v>0</v>
      </c>
      <c r="F114" s="3">
        <v>9.4508902097964337E-2</v>
      </c>
      <c r="G114" s="3">
        <v>0.29105901790887845</v>
      </c>
      <c r="H114" s="3">
        <v>0.14234048238161648</v>
      </c>
      <c r="I114" s="3">
        <v>0.11870220356622535</v>
      </c>
      <c r="J114" s="3">
        <v>0</v>
      </c>
      <c r="K114" s="3">
        <v>0.22805702194047661</v>
      </c>
      <c r="L114" s="3">
        <v>0</v>
      </c>
      <c r="M114" s="3">
        <v>0</v>
      </c>
      <c r="N114" s="15">
        <v>1.8330280600426039</v>
      </c>
      <c r="O114">
        <f t="shared" si="37"/>
        <v>0.58288381800336475</v>
      </c>
      <c r="P114">
        <f t="shared" si="38"/>
        <v>1.3579722111287766</v>
      </c>
      <c r="Q114">
        <f t="shared" si="39"/>
        <v>0.65528344155767315</v>
      </c>
      <c r="T114">
        <f t="shared" ref="T114:T118" si="40">$D$7*D147</f>
        <v>0</v>
      </c>
      <c r="U114">
        <f t="shared" ref="U114:U118" si="41">$E$7*E147</f>
        <v>0</v>
      </c>
      <c r="V114">
        <f t="shared" ref="V114:V118" si="42">$F$7*F147</f>
        <v>0.37167475559511215</v>
      </c>
      <c r="W114">
        <f t="shared" ref="W114:W118" si="43">$G$7*G147</f>
        <v>1.0256422286361229</v>
      </c>
      <c r="X114">
        <f t="shared" ref="X114:X118" si="44">$H$7*H147</f>
        <v>0</v>
      </c>
      <c r="Y114">
        <f t="shared" ref="Y114:Y118" si="45">$I$7*I147</f>
        <v>0</v>
      </c>
      <c r="Z114">
        <f t="shared" ref="Z114:Z118" si="46">$J$7*J147</f>
        <v>0</v>
      </c>
      <c r="AA114">
        <f t="shared" ref="AA114:AA118" si="47">$K$7*K147</f>
        <v>0</v>
      </c>
      <c r="AB114">
        <f t="shared" ref="AB114:AB118" si="48">$L$7*L147</f>
        <v>0</v>
      </c>
      <c r="AC114">
        <f t="shared" ref="AC114:AC118" si="49">$M$7*M147</f>
        <v>0</v>
      </c>
    </row>
    <row r="115" spans="1:29" x14ac:dyDescent="0.25">
      <c r="A115" t="s">
        <v>138</v>
      </c>
      <c r="B115">
        <v>0.32460080642084038</v>
      </c>
      <c r="C115" s="3">
        <v>0.18999999991612193</v>
      </c>
      <c r="D115" s="3">
        <v>0.12562097180794368</v>
      </c>
      <c r="E115" s="3">
        <v>0</v>
      </c>
      <c r="F115" s="3">
        <v>9.6304843936574513E-2</v>
      </c>
      <c r="G115" s="3">
        <v>0.29774034947946248</v>
      </c>
      <c r="H115" s="3">
        <v>0.13323720682423593</v>
      </c>
      <c r="I115" s="3">
        <v>0.11398323423185408</v>
      </c>
      <c r="J115" s="3">
        <v>0</v>
      </c>
      <c r="K115" s="3">
        <v>0.23311339371992928</v>
      </c>
      <c r="L115" s="3">
        <v>0</v>
      </c>
      <c r="M115" s="3">
        <v>0</v>
      </c>
      <c r="N115" s="15">
        <v>1.8266586090018393</v>
      </c>
      <c r="O115">
        <f t="shared" si="37"/>
        <v>0.58533434346983604</v>
      </c>
      <c r="P115">
        <f t="shared" si="38"/>
        <v>1.3679983944027172</v>
      </c>
      <c r="Q115">
        <f t="shared" si="39"/>
        <v>0.65883590088871768</v>
      </c>
      <c r="T115">
        <f t="shared" si="40"/>
        <v>0</v>
      </c>
      <c r="U115">
        <f t="shared" si="41"/>
        <v>0</v>
      </c>
      <c r="V115">
        <f t="shared" si="42"/>
        <v>0.25802938465611991</v>
      </c>
      <c r="W115">
        <f t="shared" si="43"/>
        <v>1.0914695268897565</v>
      </c>
      <c r="X115">
        <f t="shared" si="44"/>
        <v>0</v>
      </c>
      <c r="Y115">
        <f t="shared" si="45"/>
        <v>0</v>
      </c>
      <c r="Z115">
        <f t="shared" si="46"/>
        <v>0</v>
      </c>
      <c r="AA115">
        <f t="shared" si="47"/>
        <v>0</v>
      </c>
      <c r="AB115">
        <f t="shared" si="48"/>
        <v>0</v>
      </c>
      <c r="AC115">
        <f t="shared" si="49"/>
        <v>0</v>
      </c>
    </row>
    <row r="116" spans="1:29" x14ac:dyDescent="0.25">
      <c r="A116" t="s">
        <v>139</v>
      </c>
      <c r="B116">
        <v>0.32779078693016184</v>
      </c>
      <c r="C116" s="3">
        <v>0.19249999991150737</v>
      </c>
      <c r="D116" s="3">
        <v>0.12539323346034958</v>
      </c>
      <c r="E116" s="3">
        <v>0</v>
      </c>
      <c r="F116" s="3">
        <v>9.8223998970471169E-2</v>
      </c>
      <c r="G116" s="3">
        <v>0.30460778190818605</v>
      </c>
      <c r="H116" s="3">
        <v>0.12408946308641754</v>
      </c>
      <c r="I116" s="3">
        <v>0.1094134787951804</v>
      </c>
      <c r="J116" s="3">
        <v>0</v>
      </c>
      <c r="K116" s="3">
        <v>0.23827204377939518</v>
      </c>
      <c r="L116" s="3">
        <v>0</v>
      </c>
      <c r="M116" s="3">
        <v>0</v>
      </c>
      <c r="N116" s="15">
        <v>1.8197038460386368</v>
      </c>
      <c r="O116">
        <f t="shared" si="37"/>
        <v>0.58726482740505115</v>
      </c>
      <c r="P116">
        <f t="shared" si="38"/>
        <v>1.3786682506869337</v>
      </c>
      <c r="Q116">
        <f t="shared" si="39"/>
        <v>0.66178287490305732</v>
      </c>
      <c r="T116">
        <f t="shared" si="40"/>
        <v>0</v>
      </c>
      <c r="U116">
        <f t="shared" si="41"/>
        <v>0</v>
      </c>
      <c r="V116">
        <f t="shared" si="42"/>
        <v>0.14438401371712858</v>
      </c>
      <c r="W116">
        <f t="shared" si="43"/>
        <v>1.1572968251433895</v>
      </c>
      <c r="X116">
        <f t="shared" si="44"/>
        <v>0</v>
      </c>
      <c r="Y116">
        <f t="shared" si="45"/>
        <v>0</v>
      </c>
      <c r="Z116">
        <f t="shared" si="46"/>
        <v>0</v>
      </c>
      <c r="AA116">
        <f t="shared" si="47"/>
        <v>0</v>
      </c>
      <c r="AB116">
        <f t="shared" si="48"/>
        <v>0</v>
      </c>
      <c r="AC116">
        <f t="shared" si="49"/>
        <v>0</v>
      </c>
    </row>
    <row r="117" spans="1:29" x14ac:dyDescent="0.25">
      <c r="A117" t="s">
        <v>140</v>
      </c>
      <c r="B117">
        <v>0.33124384681024988</v>
      </c>
      <c r="C117" s="3">
        <v>0.19499999990696129</v>
      </c>
      <c r="D117" s="3">
        <v>0.12465505527763601</v>
      </c>
      <c r="E117" s="3">
        <v>0</v>
      </c>
      <c r="F117" s="3">
        <v>0.10026725729266851</v>
      </c>
      <c r="G117" s="3">
        <v>0.311658416963072</v>
      </c>
      <c r="H117" s="3">
        <v>0.11489803594706426</v>
      </c>
      <c r="I117" s="3">
        <v>0.10499109412653514</v>
      </c>
      <c r="J117" s="3">
        <v>0</v>
      </c>
      <c r="K117" s="3">
        <v>0.2435301403930239</v>
      </c>
      <c r="L117" s="3">
        <v>0</v>
      </c>
      <c r="M117" s="3">
        <v>0</v>
      </c>
      <c r="N117" s="15">
        <v>1.8122087075953355</v>
      </c>
      <c r="O117">
        <f t="shared" si="37"/>
        <v>0.5886901803150032</v>
      </c>
      <c r="P117">
        <f t="shared" si="38"/>
        <v>1.3899750339632178</v>
      </c>
      <c r="Q117">
        <f t="shared" si="39"/>
        <v>0.66413929650295633</v>
      </c>
      <c r="T117">
        <f t="shared" si="40"/>
        <v>0</v>
      </c>
      <c r="U117">
        <f t="shared" si="41"/>
        <v>0</v>
      </c>
      <c r="V117">
        <f t="shared" si="42"/>
        <v>3.0738642778134657E-2</v>
      </c>
      <c r="W117">
        <f t="shared" si="43"/>
        <v>1.223124123397024</v>
      </c>
      <c r="X117">
        <f t="shared" si="44"/>
        <v>0</v>
      </c>
      <c r="Y117">
        <f t="shared" si="45"/>
        <v>0</v>
      </c>
      <c r="Z117">
        <f t="shared" si="46"/>
        <v>0</v>
      </c>
      <c r="AA117">
        <f t="shared" si="47"/>
        <v>0</v>
      </c>
      <c r="AB117">
        <f t="shared" si="48"/>
        <v>0</v>
      </c>
      <c r="AC117">
        <f t="shared" si="49"/>
        <v>0</v>
      </c>
    </row>
    <row r="118" spans="1:29" x14ac:dyDescent="0.25">
      <c r="A118" t="s">
        <v>141</v>
      </c>
      <c r="B118">
        <v>0.33495596865684463</v>
      </c>
      <c r="C118" s="3">
        <v>0.19749999990250597</v>
      </c>
      <c r="D118" s="3">
        <v>0.12341540662853615</v>
      </c>
      <c r="E118" s="3">
        <v>0</v>
      </c>
      <c r="F118" s="3">
        <v>0.10243375574485988</v>
      </c>
      <c r="G118" s="3">
        <v>0.3188887032547435</v>
      </c>
      <c r="H118" s="3">
        <v>0.10566470339818644</v>
      </c>
      <c r="I118" s="3">
        <v>0.10071288987128289</v>
      </c>
      <c r="J118" s="3">
        <v>0</v>
      </c>
      <c r="K118" s="3">
        <v>0.24888454110239111</v>
      </c>
      <c r="L118" s="3">
        <v>0</v>
      </c>
      <c r="M118" s="3">
        <v>0</v>
      </c>
      <c r="N118" s="15">
        <v>1.804218918811116</v>
      </c>
      <c r="O118">
        <f t="shared" si="37"/>
        <v>0.58962973758751136</v>
      </c>
      <c r="P118">
        <f t="shared" si="38"/>
        <v>1.4019061904080659</v>
      </c>
      <c r="Q118">
        <f t="shared" si="39"/>
        <v>0.66592543271846605</v>
      </c>
      <c r="T118">
        <f t="shared" si="40"/>
        <v>0</v>
      </c>
      <c r="U118">
        <f t="shared" si="41"/>
        <v>0</v>
      </c>
      <c r="V118">
        <f t="shared" si="42"/>
        <v>0</v>
      </c>
      <c r="W118">
        <f t="shared" si="43"/>
        <v>1.2409289999999999</v>
      </c>
      <c r="X118">
        <f t="shared" si="44"/>
        <v>0</v>
      </c>
      <c r="Y118">
        <f t="shared" si="45"/>
        <v>0</v>
      </c>
      <c r="Z118">
        <f t="shared" si="46"/>
        <v>0</v>
      </c>
      <c r="AA118">
        <f t="shared" si="47"/>
        <v>0</v>
      </c>
      <c r="AB118">
        <f t="shared" si="48"/>
        <v>0</v>
      </c>
      <c r="AC118">
        <f t="shared" si="49"/>
        <v>0</v>
      </c>
    </row>
    <row r="119" spans="1:29" x14ac:dyDescent="0.25">
      <c r="A119" t="s">
        <v>142</v>
      </c>
      <c r="B119">
        <v>0.33892394924121472</v>
      </c>
      <c r="C119" s="3">
        <v>0.20000099989808595</v>
      </c>
      <c r="D119" s="3">
        <v>0.1216810158485281</v>
      </c>
      <c r="E119" s="3">
        <v>0</v>
      </c>
      <c r="F119" s="3">
        <v>0.10472161453619698</v>
      </c>
      <c r="G119" s="3">
        <v>0.32629967381747754</v>
      </c>
      <c r="H119" s="3">
        <v>9.6387547224942596E-2</v>
      </c>
      <c r="I119" s="3">
        <v>9.6574447670256719E-2</v>
      </c>
      <c r="J119" s="3">
        <v>0</v>
      </c>
      <c r="K119" s="3">
        <v>0.25433570090259805</v>
      </c>
      <c r="L119" s="3">
        <v>0</v>
      </c>
      <c r="M119" s="3">
        <v>0</v>
      </c>
      <c r="N119" s="15">
        <v>1.7957770078631754</v>
      </c>
      <c r="O119">
        <f t="shared" si="37"/>
        <v>0.5901058344972363</v>
      </c>
      <c r="P119">
        <f t="shared" si="38"/>
        <v>1.4144545443069123</v>
      </c>
      <c r="Q119">
        <f t="shared" si="39"/>
        <v>0.66716572287380438</v>
      </c>
    </row>
    <row r="120" spans="1:29" x14ac:dyDescent="0.25">
      <c r="A120" t="s">
        <v>143</v>
      </c>
      <c r="B120">
        <v>0.34313986156328058</v>
      </c>
      <c r="C120" s="3">
        <v>0.20249999989378939</v>
      </c>
      <c r="D120" s="3">
        <v>0.11945706027206277</v>
      </c>
      <c r="E120" s="3">
        <v>0</v>
      </c>
      <c r="F120" s="3">
        <v>0.10712742534077067</v>
      </c>
      <c r="G120" s="3">
        <v>0.33388101611190479</v>
      </c>
      <c r="H120" s="3">
        <v>8.707865088836779E-2</v>
      </c>
      <c r="I120" s="3">
        <v>9.2579258848693446E-2</v>
      </c>
      <c r="J120" s="3">
        <v>0</v>
      </c>
      <c r="K120" s="3">
        <v>0.25987658853820045</v>
      </c>
      <c r="L120" s="3">
        <v>0</v>
      </c>
      <c r="M120" s="3">
        <v>0</v>
      </c>
      <c r="N120" s="15">
        <v>1.7869391180696601</v>
      </c>
      <c r="O120">
        <f t="shared" si="37"/>
        <v>0.59013837381421541</v>
      </c>
      <c r="P120">
        <f t="shared" si="38"/>
        <v>1.4276000122108912</v>
      </c>
      <c r="Q120">
        <f t="shared" si="39"/>
        <v>0.66788105368848416</v>
      </c>
    </row>
    <row r="121" spans="1:29" x14ac:dyDescent="0.25">
      <c r="A121" t="s">
        <v>144</v>
      </c>
      <c r="B121">
        <v>0.3476052735261001</v>
      </c>
      <c r="C121" s="3">
        <v>0.2049999998893961</v>
      </c>
      <c r="D121" s="3">
        <v>0.1167434566010187</v>
      </c>
      <c r="E121" s="3">
        <v>0</v>
      </c>
      <c r="F121" s="3">
        <v>0.10965242749881812</v>
      </c>
      <c r="G121" s="3">
        <v>0.34164122533650476</v>
      </c>
      <c r="H121" s="3">
        <v>7.7726844837793782E-2</v>
      </c>
      <c r="I121" s="3">
        <v>8.8721895269532114E-2</v>
      </c>
      <c r="J121" s="3">
        <v>0</v>
      </c>
      <c r="K121" s="3">
        <v>0.26551415045633248</v>
      </c>
      <c r="L121" s="3">
        <v>0</v>
      </c>
      <c r="M121" s="3">
        <v>0</v>
      </c>
      <c r="N121" s="15">
        <v>1.7777399836443015</v>
      </c>
      <c r="O121">
        <f t="shared" si="37"/>
        <v>0.58974939536987081</v>
      </c>
      <c r="P121">
        <f t="shared" si="38"/>
        <v>1.4413550686477465</v>
      </c>
      <c r="Q121">
        <f t="shared" si="39"/>
        <v>0.66809681409021815</v>
      </c>
    </row>
    <row r="122" spans="1:29" x14ac:dyDescent="0.25">
      <c r="A122" t="s">
        <v>145</v>
      </c>
      <c r="B122">
        <v>0.35231776222137601</v>
      </c>
      <c r="C122" s="3">
        <v>0.20750099988501552</v>
      </c>
      <c r="D122" s="3">
        <v>0.11354058740079462</v>
      </c>
      <c r="E122" s="3">
        <v>0</v>
      </c>
      <c r="F122" s="3">
        <v>0.11229592289727036</v>
      </c>
      <c r="G122" s="3">
        <v>0.34958032268253048</v>
      </c>
      <c r="H122" s="3">
        <v>6.8331534835761765E-2</v>
      </c>
      <c r="I122" s="3">
        <v>8.5002633671886915E-2</v>
      </c>
      <c r="J122" s="3">
        <v>0</v>
      </c>
      <c r="K122" s="3">
        <v>0.27124899851175571</v>
      </c>
      <c r="L122" s="3">
        <v>0</v>
      </c>
      <c r="M122" s="3">
        <v>0</v>
      </c>
      <c r="N122" s="15">
        <v>1.7682232767442032</v>
      </c>
      <c r="O122">
        <f t="shared" si="37"/>
        <v>0.58895980315245633</v>
      </c>
      <c r="P122">
        <f t="shared" si="38"/>
        <v>1.4557201760826211</v>
      </c>
      <c r="Q122">
        <f t="shared" si="39"/>
        <v>0.66783650028864627</v>
      </c>
    </row>
    <row r="123" spans="1:29" x14ac:dyDescent="0.25">
      <c r="A123" t="s">
        <v>146</v>
      </c>
      <c r="B123">
        <v>0.35726841493816958</v>
      </c>
      <c r="C123" s="3">
        <v>0.20999999988076878</v>
      </c>
      <c r="D123" s="3">
        <v>0.1098552847668418</v>
      </c>
      <c r="E123" s="3">
        <v>0</v>
      </c>
      <c r="F123" s="3">
        <v>0.11505372652721375</v>
      </c>
      <c r="G123" s="3">
        <v>0.35768776231601351</v>
      </c>
      <c r="H123" s="3">
        <v>5.8904464347688118E-2</v>
      </c>
      <c r="I123" s="3">
        <v>8.1424901439490646E-2</v>
      </c>
      <c r="J123" s="3">
        <v>0</v>
      </c>
      <c r="K123" s="3">
        <v>0.2770738606027523</v>
      </c>
      <c r="L123" s="3">
        <v>0</v>
      </c>
      <c r="M123" s="3">
        <v>0</v>
      </c>
      <c r="N123" s="15">
        <v>1.7584432966358905</v>
      </c>
      <c r="O123">
        <f t="shared" si="37"/>
        <v>0.58779335396080923</v>
      </c>
      <c r="P123">
        <f t="shared" si="38"/>
        <v>1.4706738268243513</v>
      </c>
      <c r="Q123">
        <f t="shared" si="39"/>
        <v>0.66712623461187037</v>
      </c>
    </row>
    <row r="124" spans="1:29" x14ac:dyDescent="0.25">
      <c r="A124" t="s">
        <v>147</v>
      </c>
      <c r="B124">
        <v>0.36246052027703379</v>
      </c>
      <c r="C124" s="3">
        <v>0.21249999987640225</v>
      </c>
      <c r="D124" s="3">
        <v>0.1056844028821034</v>
      </c>
      <c r="E124" s="3">
        <v>0</v>
      </c>
      <c r="F124" s="3">
        <v>0.11792858949581581</v>
      </c>
      <c r="G124" s="3">
        <v>0.36597288387205085</v>
      </c>
      <c r="H124" s="3">
        <v>4.9433959587321462E-2</v>
      </c>
      <c r="I124" s="3">
        <v>7.7984332977052304E-2</v>
      </c>
      <c r="J124" s="3">
        <v>0</v>
      </c>
      <c r="K124" s="3">
        <v>0.28299583118565608</v>
      </c>
      <c r="L124" s="3">
        <v>0</v>
      </c>
      <c r="M124" s="3">
        <v>0</v>
      </c>
      <c r="N124" s="15">
        <v>1.7484295331536583</v>
      </c>
      <c r="O124">
        <f t="shared" si="37"/>
        <v>0.58627074671190516</v>
      </c>
      <c r="P124">
        <f t="shared" si="38"/>
        <v>1.4862331691980666</v>
      </c>
      <c r="Q124">
        <f t="shared" si="39"/>
        <v>0.66599041057923281</v>
      </c>
    </row>
    <row r="125" spans="1:29" x14ac:dyDescent="0.25">
      <c r="A125" t="s">
        <v>148</v>
      </c>
      <c r="B125">
        <v>0.36788938350345923</v>
      </c>
      <c r="C125" s="3">
        <v>0.21499999987210242</v>
      </c>
      <c r="D125" s="3">
        <v>0.10103159442378853</v>
      </c>
      <c r="E125" s="3">
        <v>0</v>
      </c>
      <c r="F125" s="3">
        <v>0.12091884050344583</v>
      </c>
      <c r="G125" s="3">
        <v>0.37443165832170783</v>
      </c>
      <c r="H125" s="3">
        <v>3.992389300434767E-2</v>
      </c>
      <c r="I125" s="3">
        <v>7.4681781189876922E-2</v>
      </c>
      <c r="J125" s="3">
        <v>0</v>
      </c>
      <c r="K125" s="3">
        <v>0.28901223255683323</v>
      </c>
      <c r="L125" s="3">
        <v>0</v>
      </c>
      <c r="M125" s="3">
        <v>0</v>
      </c>
      <c r="N125" s="15">
        <v>1.738225068441263</v>
      </c>
      <c r="O125">
        <f t="shared" si="37"/>
        <v>0.58441479834136278</v>
      </c>
      <c r="P125">
        <f t="shared" si="38"/>
        <v>1.5023896580441798</v>
      </c>
      <c r="Q125">
        <f t="shared" si="39"/>
        <v>0.66445493189131966</v>
      </c>
    </row>
    <row r="126" spans="1:29" x14ac:dyDescent="0.25">
      <c r="A126" t="s">
        <v>149</v>
      </c>
      <c r="B126">
        <v>0.37355235890325206</v>
      </c>
      <c r="C126" s="3">
        <v>0.21749999986782173</v>
      </c>
      <c r="D126" s="3">
        <v>9.5899017835395756E-2</v>
      </c>
      <c r="E126" s="3">
        <v>0</v>
      </c>
      <c r="F126" s="3">
        <v>0.12402397440716277</v>
      </c>
      <c r="G126" s="3">
        <v>0.38306329604357714</v>
      </c>
      <c r="H126" s="3">
        <v>3.0374326675862918E-2</v>
      </c>
      <c r="I126" s="3">
        <v>7.1516701608868097E-2</v>
      </c>
      <c r="J126" s="3">
        <v>0</v>
      </c>
      <c r="K126" s="3">
        <v>0.29512268342913328</v>
      </c>
      <c r="L126" s="3">
        <v>0</v>
      </c>
      <c r="M126" s="3">
        <v>0</v>
      </c>
      <c r="N126" s="15">
        <v>1.7278670953596282</v>
      </c>
      <c r="O126">
        <f t="shared" si="37"/>
        <v>0.58224769482489869</v>
      </c>
      <c r="P126">
        <f t="shared" si="38"/>
        <v>1.5191408524904229</v>
      </c>
      <c r="Q126">
        <f t="shared" si="39"/>
        <v>0.66254536825932875</v>
      </c>
    </row>
    <row r="127" spans="1:29" x14ac:dyDescent="0.25">
      <c r="A127" t="s">
        <v>150</v>
      </c>
      <c r="B127">
        <v>0.37944919032433788</v>
      </c>
      <c r="C127" s="3">
        <v>0.2200009998635224</v>
      </c>
      <c r="D127" s="3">
        <v>9.028678090380568E-2</v>
      </c>
      <c r="E127" s="3">
        <v>0</v>
      </c>
      <c r="F127" s="3">
        <v>0.12724476134793056</v>
      </c>
      <c r="G127" s="3">
        <v>0.39187045051102026</v>
      </c>
      <c r="H127" s="3">
        <v>2.0781561678421014E-2</v>
      </c>
      <c r="I127" s="3">
        <v>6.8487245731436899E-2</v>
      </c>
      <c r="J127" s="3">
        <v>0</v>
      </c>
      <c r="K127" s="3">
        <v>0.30132919982738549</v>
      </c>
      <c r="L127" s="3">
        <v>0</v>
      </c>
      <c r="M127" s="3">
        <v>0</v>
      </c>
      <c r="N127" s="15">
        <v>1.717386445937088</v>
      </c>
      <c r="O127">
        <f t="shared" si="37"/>
        <v>0.57979040533852344</v>
      </c>
      <c r="P127">
        <f t="shared" si="38"/>
        <v>1.5364909106765805</v>
      </c>
      <c r="Q127">
        <f t="shared" si="39"/>
        <v>0.66028621857015579</v>
      </c>
    </row>
    <row r="128" spans="1:29" x14ac:dyDescent="0.25">
      <c r="A128" t="s">
        <v>151</v>
      </c>
      <c r="B128">
        <v>0.38554609524389261</v>
      </c>
      <c r="C128" s="3">
        <v>0.2225009998591615</v>
      </c>
      <c r="D128" s="3">
        <v>8.4004371920025009E-2</v>
      </c>
      <c r="E128" s="3">
        <v>0</v>
      </c>
      <c r="F128" s="3">
        <v>0.13057515604347181</v>
      </c>
      <c r="G128" s="3">
        <v>0.40069095449008668</v>
      </c>
      <c r="H128" s="3">
        <v>1.15692573381326E-2</v>
      </c>
      <c r="I128" s="3">
        <v>6.5259280932624036E-2</v>
      </c>
      <c r="J128" s="3">
        <v>0</v>
      </c>
      <c r="K128" s="3">
        <v>0.30790097927565968</v>
      </c>
      <c r="L128" s="3">
        <v>0</v>
      </c>
      <c r="M128" s="3">
        <v>0</v>
      </c>
      <c r="N128" s="15">
        <v>1.7068240607866962</v>
      </c>
      <c r="O128">
        <f t="shared" si="37"/>
        <v>0.57710609082529962</v>
      </c>
      <c r="P128">
        <f t="shared" si="38"/>
        <v>1.5539154295277533</v>
      </c>
      <c r="Q128">
        <f t="shared" si="39"/>
        <v>0.65772998815898875</v>
      </c>
    </row>
    <row r="129" spans="1:17" x14ac:dyDescent="0.25">
      <c r="A129" t="s">
        <v>152</v>
      </c>
      <c r="B129">
        <v>0.39190827098277903</v>
      </c>
      <c r="C129" s="3">
        <v>0.22499999985566432</v>
      </c>
      <c r="D129" s="3">
        <v>7.7680809990351471E-2</v>
      </c>
      <c r="E129" s="3">
        <v>0</v>
      </c>
      <c r="F129" s="3">
        <v>0.13401420445875387</v>
      </c>
      <c r="G129" s="3">
        <v>0.40997500560721761</v>
      </c>
      <c r="H129" s="3">
        <v>1.5027438151268382E-3</v>
      </c>
      <c r="I129" s="3">
        <v>6.2823562775999098E-2</v>
      </c>
      <c r="J129" s="3">
        <v>0</v>
      </c>
      <c r="K129" s="3">
        <v>0.31400367335255097</v>
      </c>
      <c r="L129" s="3">
        <v>0</v>
      </c>
      <c r="M129" s="3">
        <v>0</v>
      </c>
      <c r="N129" s="15">
        <v>1.6962113406163308</v>
      </c>
      <c r="O129">
        <f t="shared" si="37"/>
        <v>0.57411393561926416</v>
      </c>
      <c r="P129">
        <f t="shared" si="38"/>
        <v>1.5728720027909699</v>
      </c>
      <c r="Q129">
        <f t="shared" si="39"/>
        <v>0.65484296676635345</v>
      </c>
    </row>
    <row r="130" spans="1:17" x14ac:dyDescent="0.25">
      <c r="A130" t="s">
        <v>153</v>
      </c>
      <c r="B130">
        <v>0.39832781072341111</v>
      </c>
      <c r="C130" s="3">
        <v>0.22750099985343433</v>
      </c>
      <c r="D130" s="3">
        <v>6.615431344260006E-2</v>
      </c>
      <c r="E130" s="3">
        <v>0</v>
      </c>
      <c r="F130" s="3">
        <v>0.13778363779774683</v>
      </c>
      <c r="G130" s="3">
        <v>0.41972252897157863</v>
      </c>
      <c r="H130" s="3">
        <v>0</v>
      </c>
      <c r="I130" s="3">
        <v>5.5116385593265198E-2</v>
      </c>
      <c r="J130" s="3">
        <v>0</v>
      </c>
      <c r="K130" s="3">
        <v>0.32122313419480919</v>
      </c>
      <c r="L130" s="3">
        <v>0</v>
      </c>
      <c r="M130" s="3">
        <v>0</v>
      </c>
      <c r="N130" s="15">
        <v>1.6855135699991617</v>
      </c>
      <c r="O130">
        <f t="shared" si="37"/>
        <v>0.57114013565928323</v>
      </c>
      <c r="P130">
        <f t="shared" si="38"/>
        <v>1.5811211934538587</v>
      </c>
      <c r="Q130">
        <f t="shared" si="39"/>
        <v>0.65145384649074101</v>
      </c>
    </row>
    <row r="131" spans="1:17" x14ac:dyDescent="0.25">
      <c r="A131" t="s">
        <v>154</v>
      </c>
      <c r="B131">
        <v>0.40494911530727395</v>
      </c>
      <c r="C131" s="3">
        <v>0.22999999985422065</v>
      </c>
      <c r="D131" s="3">
        <v>5.338107383203327E-2</v>
      </c>
      <c r="E131" s="3">
        <v>0</v>
      </c>
      <c r="F131" s="3">
        <v>0.14169307939619105</v>
      </c>
      <c r="G131" s="3">
        <v>0.42971268045020578</v>
      </c>
      <c r="H131" s="3">
        <v>0</v>
      </c>
      <c r="I131" s="3">
        <v>4.6592382369516502E-2</v>
      </c>
      <c r="J131" s="3">
        <v>0</v>
      </c>
      <c r="K131" s="3">
        <v>0.3286207839520533</v>
      </c>
      <c r="L131" s="3">
        <v>0</v>
      </c>
      <c r="M131" s="3">
        <v>0</v>
      </c>
      <c r="N131" s="15">
        <v>1.6746949554141759</v>
      </c>
      <c r="O131">
        <f t="shared" si="37"/>
        <v>0.56797259497578467</v>
      </c>
      <c r="P131">
        <f t="shared" si="38"/>
        <v>1.5878376900792852</v>
      </c>
      <c r="Q131">
        <f t="shared" si="39"/>
        <v>0.64774182972498806</v>
      </c>
    </row>
    <row r="132" spans="1:17" x14ac:dyDescent="0.25">
      <c r="A132" t="s">
        <v>155</v>
      </c>
      <c r="B132">
        <v>0.41186031547905005</v>
      </c>
      <c r="C132" s="3">
        <v>0.23250099984872313</v>
      </c>
      <c r="D132" s="3">
        <v>3.997921716324742E-2</v>
      </c>
      <c r="E132" s="3">
        <v>0</v>
      </c>
      <c r="F132" s="3">
        <v>0.1457504094974158</v>
      </c>
      <c r="G132" s="3">
        <v>0.43992735128319327</v>
      </c>
      <c r="H132" s="3">
        <v>0</v>
      </c>
      <c r="I132" s="3">
        <v>3.8201555381837539E-2</v>
      </c>
      <c r="J132" s="3">
        <v>0</v>
      </c>
      <c r="K132" s="3">
        <v>0.33614146667430589</v>
      </c>
      <c r="L132" s="3">
        <v>0</v>
      </c>
      <c r="M132" s="3">
        <v>0</v>
      </c>
      <c r="N132" s="15">
        <v>1.6637743096519839</v>
      </c>
      <c r="O132">
        <f t="shared" si="37"/>
        <v>0.5645142081200335</v>
      </c>
      <c r="P132">
        <f t="shared" si="38"/>
        <v>1.5952288214902326</v>
      </c>
      <c r="Q132">
        <f t="shared" si="39"/>
        <v>0.64368890572338566</v>
      </c>
    </row>
    <row r="133" spans="1:17" x14ac:dyDescent="0.25">
      <c r="A133" t="s">
        <v>156</v>
      </c>
      <c r="B133">
        <v>0.41906732801674046</v>
      </c>
      <c r="C133" s="3">
        <v>0.23499999984282893</v>
      </c>
      <c r="D133" s="3">
        <v>2.5896235362687606E-2</v>
      </c>
      <c r="E133" s="3">
        <v>0</v>
      </c>
      <c r="F133" s="3">
        <v>0.14996343809159701</v>
      </c>
      <c r="G133" s="3">
        <v>0.45036773655394541</v>
      </c>
      <c r="H133" s="3">
        <v>0</v>
      </c>
      <c r="I133" s="3">
        <v>2.997001701454792E-2</v>
      </c>
      <c r="J133" s="3">
        <v>0</v>
      </c>
      <c r="K133" s="3">
        <v>0.34380257297722211</v>
      </c>
      <c r="L133" s="3">
        <v>0</v>
      </c>
      <c r="M133" s="3">
        <v>0</v>
      </c>
      <c r="N133" s="15">
        <v>1.6528042698186318</v>
      </c>
      <c r="O133">
        <f t="shared" si="37"/>
        <v>0.56076907964879907</v>
      </c>
      <c r="P133">
        <f t="shared" si="38"/>
        <v>1.6033656905297389</v>
      </c>
      <c r="Q133">
        <f t="shared" si="39"/>
        <v>0.63930281312786985</v>
      </c>
    </row>
    <row r="134" spans="1:17" x14ac:dyDescent="0.25">
      <c r="A134" t="s">
        <v>157</v>
      </c>
      <c r="B134">
        <v>0.42654558371972301</v>
      </c>
      <c r="C134" s="3">
        <v>0.23749999983771225</v>
      </c>
      <c r="D134" s="3">
        <v>1.1229786903540756E-2</v>
      </c>
      <c r="E134" s="3">
        <v>0</v>
      </c>
      <c r="F134" s="3">
        <v>0.15431195507623949</v>
      </c>
      <c r="G134" s="3">
        <v>0.46101918323585434</v>
      </c>
      <c r="H134" s="3">
        <v>0</v>
      </c>
      <c r="I134" s="3">
        <v>2.1867702592406689E-2</v>
      </c>
      <c r="J134" s="3">
        <v>0</v>
      </c>
      <c r="K134" s="3">
        <v>0.35157137219195872</v>
      </c>
      <c r="L134" s="3">
        <v>0</v>
      </c>
      <c r="M134" s="3">
        <v>0</v>
      </c>
      <c r="N134" s="15">
        <v>1.6418041968956685</v>
      </c>
      <c r="O134">
        <f t="shared" si="37"/>
        <v>0.55679863747873215</v>
      </c>
      <c r="P134">
        <f t="shared" si="38"/>
        <v>1.6121285348138101</v>
      </c>
      <c r="Q134">
        <f t="shared" si="39"/>
        <v>0.63465527681249212</v>
      </c>
    </row>
    <row r="135" spans="1:17" x14ac:dyDescent="0.25">
      <c r="A135" t="s">
        <v>158</v>
      </c>
      <c r="B135">
        <v>0.43339673485123836</v>
      </c>
      <c r="C135" s="3">
        <v>0.23999999987069714</v>
      </c>
      <c r="D135" s="3">
        <v>0</v>
      </c>
      <c r="E135" s="3">
        <v>0</v>
      </c>
      <c r="F135" s="3">
        <v>0.15833253281118065</v>
      </c>
      <c r="G135" s="3">
        <v>0.47032604091743668</v>
      </c>
      <c r="H135" s="3">
        <v>0</v>
      </c>
      <c r="I135" s="3">
        <v>1.3004977596771577E-2</v>
      </c>
      <c r="J135" s="3">
        <v>0</v>
      </c>
      <c r="K135" s="3">
        <v>0.35833644867461112</v>
      </c>
      <c r="L135" s="3">
        <v>0</v>
      </c>
      <c r="M135" s="3">
        <v>0</v>
      </c>
      <c r="N135" s="15">
        <v>1.6308021928287042</v>
      </c>
      <c r="O135">
        <f t="shared" si="37"/>
        <v>0.55376513150953055</v>
      </c>
      <c r="P135">
        <f t="shared" si="38"/>
        <v>1.617400766293084</v>
      </c>
      <c r="Q135">
        <f t="shared" si="39"/>
        <v>0.63103799688905637</v>
      </c>
    </row>
    <row r="136" spans="1:17" x14ac:dyDescent="0.25">
      <c r="A136" t="s">
        <v>159</v>
      </c>
      <c r="B136">
        <v>0.43784652977910143</v>
      </c>
      <c r="C136" s="3">
        <v>0.24250099995091867</v>
      </c>
      <c r="D136" s="3">
        <v>0</v>
      </c>
      <c r="E136" s="3">
        <v>0</v>
      </c>
      <c r="F136" s="3">
        <v>0.16105582394028886</v>
      </c>
      <c r="G136" s="3">
        <v>0.47532131590833598</v>
      </c>
      <c r="H136" s="3">
        <v>0</v>
      </c>
      <c r="I136" s="3">
        <v>1.6500357337087515E-3</v>
      </c>
      <c r="J136" s="3">
        <v>0</v>
      </c>
      <c r="K136" s="3">
        <v>0.36197282441766648</v>
      </c>
      <c r="L136" s="3">
        <v>0</v>
      </c>
      <c r="M136" s="3">
        <v>0</v>
      </c>
      <c r="N136" s="15">
        <v>1.6196956605504627</v>
      </c>
      <c r="O136">
        <f t="shared" si="37"/>
        <v>0.55384931353290201</v>
      </c>
      <c r="P136">
        <f t="shared" si="38"/>
        <v>1.6111495460709566</v>
      </c>
      <c r="Q136">
        <f t="shared" si="39"/>
        <v>0.63086444010934517</v>
      </c>
    </row>
    <row r="137" spans="1:17" x14ac:dyDescent="0.25">
      <c r="A137" t="s">
        <v>160</v>
      </c>
      <c r="B137">
        <v>0.44349753101815265</v>
      </c>
      <c r="C137" s="3">
        <v>0.24500000001965433</v>
      </c>
      <c r="D137" s="3">
        <v>0</v>
      </c>
      <c r="E137" s="3">
        <v>0</v>
      </c>
      <c r="F137" s="3">
        <v>0.16327804264156809</v>
      </c>
      <c r="G137" s="3">
        <v>0.50329069402932669</v>
      </c>
      <c r="H137" s="3">
        <v>0</v>
      </c>
      <c r="I137" s="3">
        <v>0</v>
      </c>
      <c r="J137" s="3">
        <v>0</v>
      </c>
      <c r="K137" s="3">
        <v>0.33343126332910505</v>
      </c>
      <c r="L137" s="3">
        <v>0</v>
      </c>
      <c r="M137" s="3">
        <v>0</v>
      </c>
      <c r="N137" s="15">
        <v>1.6067473900389191</v>
      </c>
      <c r="O137">
        <f t="shared" si="37"/>
        <v>0.55242697621607806</v>
      </c>
      <c r="P137">
        <f t="shared" si="38"/>
        <v>1.5939425054063738</v>
      </c>
      <c r="Q137">
        <f t="shared" si="39"/>
        <v>0.6282900122603019</v>
      </c>
    </row>
    <row r="138" spans="1:17" x14ac:dyDescent="0.25">
      <c r="A138" t="s">
        <v>161</v>
      </c>
      <c r="B138">
        <v>0.45106219923147856</v>
      </c>
      <c r="C138" s="3">
        <v>0.24750000011697326</v>
      </c>
      <c r="D138" s="3">
        <v>0</v>
      </c>
      <c r="E138" s="3">
        <v>0</v>
      </c>
      <c r="F138" s="3">
        <v>0.16619933649530708</v>
      </c>
      <c r="G138" s="3">
        <v>0.53488304570045453</v>
      </c>
      <c r="H138" s="3">
        <v>0</v>
      </c>
      <c r="I138" s="3">
        <v>0</v>
      </c>
      <c r="J138" s="3">
        <v>0</v>
      </c>
      <c r="K138" s="3">
        <v>0.29891761780423842</v>
      </c>
      <c r="L138" s="3">
        <v>0</v>
      </c>
      <c r="M138" s="3">
        <v>0</v>
      </c>
      <c r="N138" s="15">
        <v>1.5893158548795334</v>
      </c>
      <c r="O138">
        <f t="shared" si="37"/>
        <v>0.54870481396726367</v>
      </c>
      <c r="P138">
        <f t="shared" si="38"/>
        <v>1.5752703381895188</v>
      </c>
      <c r="Q138">
        <f t="shared" si="39"/>
        <v>0.62275445523325568</v>
      </c>
    </row>
    <row r="139" spans="1:17" x14ac:dyDescent="0.25">
      <c r="A139" t="s">
        <v>162</v>
      </c>
      <c r="B139">
        <v>0.46042993474217409</v>
      </c>
      <c r="C139" s="3">
        <v>0.25000000005459283</v>
      </c>
      <c r="D139" s="3">
        <v>0</v>
      </c>
      <c r="E139" s="3">
        <v>0</v>
      </c>
      <c r="F139" s="3">
        <v>0.16997025124220208</v>
      </c>
      <c r="G139" s="3">
        <v>0.56614970717335888</v>
      </c>
      <c r="H139" s="3">
        <v>0</v>
      </c>
      <c r="I139" s="3">
        <v>0</v>
      </c>
      <c r="J139" s="3">
        <v>0</v>
      </c>
      <c r="K139" s="3">
        <v>0.26388004158443923</v>
      </c>
      <c r="L139" s="3">
        <v>0</v>
      </c>
      <c r="M139" s="3">
        <v>0</v>
      </c>
      <c r="N139" s="15">
        <v>1.5679666435434263</v>
      </c>
      <c r="O139">
        <f t="shared" si="37"/>
        <v>0.54297077837605146</v>
      </c>
      <c r="P139">
        <f t="shared" si="38"/>
        <v>1.5570406203481264</v>
      </c>
      <c r="Q139">
        <f t="shared" si="39"/>
        <v>0.61473529256790582</v>
      </c>
    </row>
    <row r="140" spans="1:17" x14ac:dyDescent="0.25">
      <c r="A140" t="s">
        <v>163</v>
      </c>
      <c r="B140">
        <v>0.47153787211777093</v>
      </c>
      <c r="C140" s="3">
        <v>0.25250000012834978</v>
      </c>
      <c r="D140" s="3">
        <v>0</v>
      </c>
      <c r="E140" s="3">
        <v>0</v>
      </c>
      <c r="F140" s="3">
        <v>0.17458497187960934</v>
      </c>
      <c r="G140" s="3">
        <v>0.59709291140405518</v>
      </c>
      <c r="H140" s="3">
        <v>0</v>
      </c>
      <c r="I140" s="3">
        <v>0</v>
      </c>
      <c r="J140" s="3">
        <v>0</v>
      </c>
      <c r="K140" s="3">
        <v>0.22832211671633537</v>
      </c>
      <c r="L140" s="3">
        <v>0</v>
      </c>
      <c r="M140" s="3">
        <v>0</v>
      </c>
      <c r="N140" s="15">
        <v>1.5433726964009946</v>
      </c>
      <c r="O140">
        <f t="shared" si="37"/>
        <v>0.53548190942611196</v>
      </c>
      <c r="P140">
        <f t="shared" si="38"/>
        <v>1.5392503212751909</v>
      </c>
      <c r="Q140">
        <f t="shared" si="39"/>
        <v>0.60458418936321801</v>
      </c>
    </row>
    <row r="141" spans="1:17" x14ac:dyDescent="0.25">
      <c r="A141" t="s">
        <v>164</v>
      </c>
      <c r="B141">
        <v>0.48431896453007439</v>
      </c>
      <c r="C141" s="3">
        <v>0.25499999986162775</v>
      </c>
      <c r="D141" s="3">
        <v>0</v>
      </c>
      <c r="E141" s="3">
        <v>0</v>
      </c>
      <c r="F141" s="3">
        <v>0.18003790443743592</v>
      </c>
      <c r="G141" s="3">
        <v>0.62771479651193485</v>
      </c>
      <c r="H141" s="3">
        <v>0</v>
      </c>
      <c r="I141" s="3">
        <v>0</v>
      </c>
      <c r="J141" s="3">
        <v>0</v>
      </c>
      <c r="K141" s="3">
        <v>0.19224729905062923</v>
      </c>
      <c r="L141" s="3">
        <v>0</v>
      </c>
      <c r="M141" s="3">
        <v>0</v>
      </c>
      <c r="N141" s="15">
        <v>1.5162217541859608</v>
      </c>
      <c r="O141">
        <f t="shared" si="37"/>
        <v>0.52651252281448335</v>
      </c>
      <c r="P141">
        <f t="shared" si="38"/>
        <v>1.5218965317078936</v>
      </c>
      <c r="Q141">
        <f t="shared" si="39"/>
        <v>0.59267145739994187</v>
      </c>
    </row>
    <row r="142" spans="1:17" x14ac:dyDescent="0.25">
      <c r="A142" t="s">
        <v>165</v>
      </c>
      <c r="B142">
        <v>0.49870441259781639</v>
      </c>
      <c r="C142" s="3">
        <v>0.25749999986722105</v>
      </c>
      <c r="D142" s="3">
        <v>0</v>
      </c>
      <c r="E142" s="3">
        <v>0</v>
      </c>
      <c r="F142" s="3">
        <v>0.18632342390587991</v>
      </c>
      <c r="G142" s="3">
        <v>0.65801752676975056</v>
      </c>
      <c r="H142" s="3">
        <v>0</v>
      </c>
      <c r="I142" s="3">
        <v>0</v>
      </c>
      <c r="J142" s="3">
        <v>0</v>
      </c>
      <c r="K142" s="3">
        <v>0.15565904932436953</v>
      </c>
      <c r="L142" s="3">
        <v>0</v>
      </c>
      <c r="M142" s="3">
        <v>0</v>
      </c>
      <c r="N142" s="15">
        <v>1.48717858460402</v>
      </c>
      <c r="O142">
        <f t="shared" si="37"/>
        <v>0.51633792154729474</v>
      </c>
      <c r="P142">
        <f t="shared" si="38"/>
        <v>1.5049763174196038</v>
      </c>
      <c r="Q142">
        <f t="shared" si="39"/>
        <v>0.57936369381640784</v>
      </c>
    </row>
    <row r="143" spans="1:17" x14ac:dyDescent="0.25">
      <c r="A143" t="s">
        <v>166</v>
      </c>
      <c r="B143">
        <v>0.51462584336996187</v>
      </c>
      <c r="C143" s="3">
        <v>0.25999999987277633</v>
      </c>
      <c r="D143" s="3">
        <v>0</v>
      </c>
      <c r="E143" s="3">
        <v>0</v>
      </c>
      <c r="F143" s="3">
        <v>0.19343584390781068</v>
      </c>
      <c r="G143" s="3">
        <v>0.68800327839235731</v>
      </c>
      <c r="H143" s="3">
        <v>0</v>
      </c>
      <c r="I143" s="3">
        <v>0</v>
      </c>
      <c r="J143" s="3">
        <v>0</v>
      </c>
      <c r="K143" s="3">
        <v>0.11856087769983222</v>
      </c>
      <c r="L143" s="3">
        <v>0</v>
      </c>
      <c r="M143" s="3">
        <v>0</v>
      </c>
      <c r="N143" s="15">
        <v>1.4568570017513869</v>
      </c>
      <c r="O143">
        <f t="shared" si="37"/>
        <v>0.50522142100404321</v>
      </c>
      <c r="P143">
        <f t="shared" si="38"/>
        <v>1.4884867193757563</v>
      </c>
      <c r="Q143">
        <f t="shared" si="39"/>
        <v>0.56500648605477133</v>
      </c>
    </row>
    <row r="144" spans="1:17" x14ac:dyDescent="0.25">
      <c r="A144" t="s">
        <v>167</v>
      </c>
      <c r="B144">
        <v>0.53201715895265445</v>
      </c>
      <c r="C144" s="3">
        <v>0.26249999987829375</v>
      </c>
      <c r="D144" s="3">
        <v>0</v>
      </c>
      <c r="E144" s="3">
        <v>0</v>
      </c>
      <c r="F144" s="3">
        <v>0.20136955228149261</v>
      </c>
      <c r="G144" s="3">
        <v>0.71767420270908477</v>
      </c>
      <c r="H144" s="3">
        <v>0</v>
      </c>
      <c r="I144" s="3">
        <v>0</v>
      </c>
      <c r="J144" s="3">
        <v>0</v>
      </c>
      <c r="K144" s="3">
        <v>8.0956245009422639E-2</v>
      </c>
      <c r="L144" s="3">
        <v>0</v>
      </c>
      <c r="M144" s="3">
        <v>0</v>
      </c>
      <c r="N144" s="15">
        <v>1.4258019599290714</v>
      </c>
      <c r="O144">
        <f t="shared" si="37"/>
        <v>0.49340513827610266</v>
      </c>
      <c r="P144">
        <f t="shared" si="38"/>
        <v>1.4724248149902424</v>
      </c>
      <c r="Q144">
        <f t="shared" si="39"/>
        <v>0.54991266001409334</v>
      </c>
    </row>
    <row r="145" spans="1:17" x14ac:dyDescent="0.25">
      <c r="A145" t="s">
        <v>168</v>
      </c>
      <c r="B145">
        <v>0.55081582450074118</v>
      </c>
      <c r="C145" s="3">
        <v>0.26499999988377382</v>
      </c>
      <c r="D145" s="3">
        <v>0</v>
      </c>
      <c r="E145" s="3">
        <v>0</v>
      </c>
      <c r="F145" s="3">
        <v>0.21011898765405498</v>
      </c>
      <c r="G145" s="3">
        <v>0.74703243158018717</v>
      </c>
      <c r="H145" s="3">
        <v>0</v>
      </c>
      <c r="I145" s="3">
        <v>0</v>
      </c>
      <c r="J145" s="3">
        <v>0</v>
      </c>
      <c r="K145" s="3">
        <v>4.284858076575785E-2</v>
      </c>
      <c r="L145" s="3">
        <v>0</v>
      </c>
      <c r="M145" s="3">
        <v>0</v>
      </c>
      <c r="N145" s="15">
        <v>1.3944807032750557</v>
      </c>
      <c r="O145">
        <f t="shared" si="37"/>
        <v>0.48110455091585197</v>
      </c>
      <c r="P145">
        <f t="shared" si="38"/>
        <v>1.4567877081257379</v>
      </c>
      <c r="Q145">
        <f t="shared" si="39"/>
        <v>0.53435587441355725</v>
      </c>
    </row>
    <row r="146" spans="1:17" x14ac:dyDescent="0.25">
      <c r="A146" t="s">
        <v>169</v>
      </c>
      <c r="B146">
        <v>0.57096394801513006</v>
      </c>
      <c r="C146" s="3">
        <v>0.26749999995398838</v>
      </c>
      <c r="D146" s="3">
        <v>0</v>
      </c>
      <c r="E146" s="3">
        <v>0</v>
      </c>
      <c r="F146" s="3">
        <v>0.2196789570490352</v>
      </c>
      <c r="G146" s="3">
        <v>0.7760799564947839</v>
      </c>
      <c r="H146" s="3">
        <v>0</v>
      </c>
      <c r="I146" s="3">
        <v>0</v>
      </c>
      <c r="J146" s="3">
        <v>0</v>
      </c>
      <c r="K146" s="3">
        <v>4.2410864561808308E-3</v>
      </c>
      <c r="L146" s="3">
        <v>0</v>
      </c>
      <c r="M146" s="3">
        <v>0</v>
      </c>
      <c r="N146" s="15">
        <v>1.3632811162482874</v>
      </c>
      <c r="O146">
        <f t="shared" si="37"/>
        <v>0.46850593786860228</v>
      </c>
      <c r="P146">
        <f t="shared" si="38"/>
        <v>1.4415726939676314</v>
      </c>
      <c r="Q146">
        <f t="shared" si="39"/>
        <v>0.51856823819505071</v>
      </c>
    </row>
    <row r="147" spans="1:17" x14ac:dyDescent="0.25">
      <c r="A147" t="s">
        <v>170</v>
      </c>
      <c r="B147">
        <v>0.55905935306857668</v>
      </c>
      <c r="C147" s="3">
        <v>0.27000099999999999</v>
      </c>
      <c r="D147" s="3">
        <v>0</v>
      </c>
      <c r="E147" s="3">
        <v>0</v>
      </c>
      <c r="F147" s="3">
        <v>0.17348838762239982</v>
      </c>
      <c r="G147" s="3">
        <v>0.82651161237760007</v>
      </c>
      <c r="H147" s="3">
        <v>0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  <c r="N147" s="15">
        <v>1.3207182321559463</v>
      </c>
      <c r="O147">
        <f t="shared" si="37"/>
        <v>0.48295587672044632</v>
      </c>
      <c r="P147">
        <f t="shared" si="38"/>
        <v>1.397316984231235</v>
      </c>
      <c r="Q147">
        <f t="shared" si="39"/>
        <v>0.5345227448066503</v>
      </c>
    </row>
    <row r="148" spans="1:17" x14ac:dyDescent="0.25">
      <c r="A148" t="s">
        <v>171</v>
      </c>
      <c r="B148">
        <v>0.5542609384474857</v>
      </c>
      <c r="C148" s="3">
        <v>0.27250099999999999</v>
      </c>
      <c r="D148" s="3">
        <v>0</v>
      </c>
      <c r="E148" s="3">
        <v>0</v>
      </c>
      <c r="F148" s="3">
        <v>0.12044159908443064</v>
      </c>
      <c r="G148" s="3">
        <v>0.87955840091556936</v>
      </c>
      <c r="H148" s="3">
        <v>0</v>
      </c>
      <c r="I148" s="3">
        <v>0</v>
      </c>
      <c r="J148" s="3">
        <v>0</v>
      </c>
      <c r="K148" s="3">
        <v>0</v>
      </c>
      <c r="L148" s="3">
        <v>0</v>
      </c>
      <c r="M148" s="3">
        <v>0</v>
      </c>
      <c r="N148" s="15">
        <v>1.2487762571060095</v>
      </c>
      <c r="O148">
        <f t="shared" si="37"/>
        <v>0.49164749145644243</v>
      </c>
      <c r="P148">
        <f t="shared" si="38"/>
        <v>1.3494989115458764</v>
      </c>
      <c r="Q148">
        <f t="shared" si="39"/>
        <v>0.54330034349506595</v>
      </c>
    </row>
    <row r="149" spans="1:17" x14ac:dyDescent="0.25">
      <c r="A149" t="s">
        <v>172</v>
      </c>
      <c r="B149">
        <v>0.56148421969485907</v>
      </c>
      <c r="C149" s="3">
        <v>0.27500099999999994</v>
      </c>
      <c r="D149" s="3">
        <v>0</v>
      </c>
      <c r="E149" s="3">
        <v>0</v>
      </c>
      <c r="F149" s="3">
        <v>6.7394810546461861E-2</v>
      </c>
      <c r="G149" s="3">
        <v>0.9326051894535381</v>
      </c>
      <c r="H149" s="3">
        <v>0</v>
      </c>
      <c r="I149" s="3">
        <v>0</v>
      </c>
      <c r="J149" s="3">
        <v>0</v>
      </c>
      <c r="K149" s="3">
        <v>0</v>
      </c>
      <c r="L149" s="3">
        <v>0</v>
      </c>
      <c r="M149" s="3">
        <v>0</v>
      </c>
      <c r="N149" s="15">
        <v>1.1504079673781222</v>
      </c>
      <c r="O149">
        <f t="shared" si="37"/>
        <v>0.48977511807802965</v>
      </c>
      <c r="P149">
        <f t="shared" si="38"/>
        <v>1.3016808388605181</v>
      </c>
      <c r="Q149">
        <f t="shared" si="39"/>
        <v>0.53931119500706592</v>
      </c>
    </row>
    <row r="150" spans="1:17" x14ac:dyDescent="0.25">
      <c r="A150" t="s">
        <v>173</v>
      </c>
      <c r="B150">
        <v>0.5802804352090698</v>
      </c>
      <c r="C150" s="3">
        <v>0.277501</v>
      </c>
      <c r="D150" s="3">
        <v>0</v>
      </c>
      <c r="E150" s="3">
        <v>0</v>
      </c>
      <c r="F150" s="3">
        <v>1.4348022008491872E-2</v>
      </c>
      <c r="G150" s="3">
        <v>0.98565197799150805</v>
      </c>
      <c r="H150" s="3">
        <v>0</v>
      </c>
      <c r="I150" s="3">
        <v>0</v>
      </c>
      <c r="J150" s="3">
        <v>0</v>
      </c>
      <c r="K150" s="3">
        <v>0</v>
      </c>
      <c r="L150" s="3">
        <v>0</v>
      </c>
      <c r="M150" s="3">
        <v>0</v>
      </c>
      <c r="N150" s="15">
        <v>1.0335070824807593</v>
      </c>
      <c r="O150">
        <f t="shared" si="37"/>
        <v>0.47821877692639919</v>
      </c>
      <c r="P150">
        <f t="shared" si="38"/>
        <v>1.2538627661751587</v>
      </c>
      <c r="Q150">
        <f t="shared" si="39"/>
        <v>0.52383482634399881</v>
      </c>
    </row>
    <row r="151" spans="1:17" x14ac:dyDescent="0.25">
      <c r="A151" t="s">
        <v>174</v>
      </c>
      <c r="B151">
        <v>0.58722458709113878</v>
      </c>
      <c r="C151" s="3">
        <v>0.27817719654289824</v>
      </c>
      <c r="D151" s="3">
        <v>0</v>
      </c>
      <c r="E151" s="3">
        <v>0</v>
      </c>
      <c r="F151" s="3">
        <v>0</v>
      </c>
      <c r="G151" s="3">
        <v>1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15">
        <v>1</v>
      </c>
      <c r="O151">
        <f t="shared" si="37"/>
        <v>0.4737151724536432</v>
      </c>
      <c r="P151">
        <f t="shared" si="38"/>
        <v>1.2409289999999999</v>
      </c>
      <c r="Q151">
        <f t="shared" si="39"/>
        <v>0.51805231466635271</v>
      </c>
    </row>
    <row r="153" spans="1:17" x14ac:dyDescent="0.25">
      <c r="D153" s="3">
        <f>SUM(D40:D151)/113</f>
        <v>4.0334812214707146E-2</v>
      </c>
      <c r="E153" s="3">
        <f t="shared" ref="E153:M153" si="50">SUM(E40:E151)/113</f>
        <v>5.8476732028966957E-2</v>
      </c>
      <c r="F153" s="3">
        <f t="shared" si="50"/>
        <v>8.4568615431526412E-2</v>
      </c>
      <c r="G153" s="3">
        <f t="shared" si="50"/>
        <v>0.28834442874885674</v>
      </c>
      <c r="H153" s="3">
        <f t="shared" si="50"/>
        <v>6.6589304633475038E-2</v>
      </c>
      <c r="I153" s="3">
        <f t="shared" si="50"/>
        <v>9.3460804209696977E-2</v>
      </c>
      <c r="J153" s="3">
        <f t="shared" si="50"/>
        <v>0.10435909808579692</v>
      </c>
      <c r="K153" s="3">
        <f t="shared" si="50"/>
        <v>0.13900228363438002</v>
      </c>
      <c r="L153" s="3">
        <f t="shared" si="50"/>
        <v>9.9568281635288483E-2</v>
      </c>
      <c r="M153" s="3">
        <f t="shared" si="50"/>
        <v>1.6446081855181611E-2</v>
      </c>
      <c r="N153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7"/>
  <sheetViews>
    <sheetView topLeftCell="A109" workbookViewId="0">
      <selection activeCell="A127" sqref="A127"/>
    </sheetView>
  </sheetViews>
  <sheetFormatPr defaultColWidth="19.7109375" defaultRowHeight="15" x14ac:dyDescent="0.25"/>
  <sheetData>
    <row r="1" spans="1:11" x14ac:dyDescent="0.25">
      <c r="A1" s="4" t="s">
        <v>0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11</v>
      </c>
    </row>
    <row r="2" spans="1:11" x14ac:dyDescent="0.25">
      <c r="A2">
        <v>26.84</v>
      </c>
      <c r="B2">
        <v>26.59</v>
      </c>
      <c r="C2">
        <v>314</v>
      </c>
      <c r="D2">
        <v>13.98</v>
      </c>
      <c r="E2">
        <v>36.92</v>
      </c>
      <c r="F2">
        <v>299.88010000000003</v>
      </c>
      <c r="G2">
        <v>44.74</v>
      </c>
      <c r="H2">
        <v>14.05</v>
      </c>
      <c r="I2">
        <v>124.8</v>
      </c>
      <c r="J2">
        <v>42.29</v>
      </c>
      <c r="K2">
        <f>STDEV(J2:J124)</f>
        <v>13.003822750287179</v>
      </c>
    </row>
    <row r="3" spans="1:11" x14ac:dyDescent="0.25">
      <c r="A3">
        <v>26.65</v>
      </c>
      <c r="B3">
        <v>25.94</v>
      </c>
      <c r="C3">
        <v>300</v>
      </c>
      <c r="D3">
        <v>12.61</v>
      </c>
      <c r="E3">
        <v>36.79</v>
      </c>
      <c r="F3">
        <v>291.9701</v>
      </c>
      <c r="G3">
        <v>43.22</v>
      </c>
      <c r="H3">
        <v>12.3</v>
      </c>
      <c r="I3">
        <v>119.9</v>
      </c>
      <c r="J3">
        <v>44.69</v>
      </c>
    </row>
    <row r="4" spans="1:11" x14ac:dyDescent="0.25">
      <c r="A4">
        <v>26.23</v>
      </c>
      <c r="B4">
        <v>25.53</v>
      </c>
      <c r="C4">
        <v>288</v>
      </c>
      <c r="D4">
        <v>12.5</v>
      </c>
      <c r="E4">
        <v>36.01</v>
      </c>
      <c r="F4">
        <v>290.8501</v>
      </c>
      <c r="G4">
        <v>42.4</v>
      </c>
      <c r="H4">
        <v>9.9700000000000006</v>
      </c>
      <c r="I4">
        <v>139.5</v>
      </c>
      <c r="J4">
        <v>45.84</v>
      </c>
    </row>
    <row r="5" spans="1:11" x14ac:dyDescent="0.25">
      <c r="A5">
        <v>30.58</v>
      </c>
      <c r="B5">
        <v>26.74</v>
      </c>
      <c r="C5">
        <v>379</v>
      </c>
      <c r="D5">
        <v>12.73</v>
      </c>
      <c r="E5">
        <v>33.590000000000003</v>
      </c>
      <c r="F5">
        <v>261.24009999999998</v>
      </c>
      <c r="G5">
        <v>45.24</v>
      </c>
      <c r="H5">
        <v>10.63</v>
      </c>
      <c r="I5">
        <v>145.80000000000001</v>
      </c>
      <c r="J5">
        <v>48.31</v>
      </c>
    </row>
    <row r="6" spans="1:11" x14ac:dyDescent="0.25">
      <c r="A6">
        <v>30.6</v>
      </c>
      <c r="B6">
        <v>26.92</v>
      </c>
      <c r="C6">
        <v>440</v>
      </c>
      <c r="D6">
        <v>11.62</v>
      </c>
      <c r="E6">
        <v>35.36</v>
      </c>
      <c r="F6">
        <v>252.14009999999999</v>
      </c>
      <c r="G6">
        <v>45.42</v>
      </c>
      <c r="H6">
        <v>12.28</v>
      </c>
      <c r="I6">
        <v>160.6</v>
      </c>
      <c r="J6">
        <v>48.66</v>
      </c>
    </row>
    <row r="7" spans="1:11" x14ac:dyDescent="0.25">
      <c r="A7">
        <v>28.664999999999999</v>
      </c>
      <c r="B7">
        <v>27.85</v>
      </c>
      <c r="C7">
        <v>235</v>
      </c>
      <c r="D7">
        <v>11.23</v>
      </c>
      <c r="E7">
        <v>34.74</v>
      </c>
      <c r="F7">
        <v>238.42009999999999</v>
      </c>
      <c r="G7">
        <v>43.4</v>
      </c>
      <c r="H7">
        <v>12.23</v>
      </c>
      <c r="I7">
        <v>152.55000000000001</v>
      </c>
      <c r="J7">
        <v>48.25</v>
      </c>
    </row>
    <row r="8" spans="1:11" x14ac:dyDescent="0.25">
      <c r="A8">
        <v>30.28</v>
      </c>
      <c r="B8">
        <v>28.91</v>
      </c>
      <c r="C8">
        <v>184</v>
      </c>
      <c r="D8">
        <v>10.17</v>
      </c>
      <c r="E8">
        <v>31.88</v>
      </c>
      <c r="F8">
        <v>214.34010000000001</v>
      </c>
      <c r="G8">
        <v>39.200000000000003</v>
      </c>
      <c r="H8">
        <v>13.32</v>
      </c>
      <c r="I8">
        <v>135.9</v>
      </c>
      <c r="J8">
        <v>45.46</v>
      </c>
    </row>
    <row r="9" spans="1:11" x14ac:dyDescent="0.25">
      <c r="A9">
        <v>32.104999999999997</v>
      </c>
      <c r="B9">
        <v>31.92</v>
      </c>
      <c r="C9">
        <v>235</v>
      </c>
      <c r="D9">
        <v>9.9700000000000006</v>
      </c>
      <c r="E9">
        <v>35.21</v>
      </c>
      <c r="F9">
        <v>225.5401</v>
      </c>
      <c r="G9">
        <v>42.14</v>
      </c>
      <c r="H9">
        <v>12.27</v>
      </c>
      <c r="I9">
        <v>129.15</v>
      </c>
      <c r="J9">
        <v>43.01</v>
      </c>
    </row>
    <row r="10" spans="1:11" x14ac:dyDescent="0.25">
      <c r="A10">
        <v>35.655000000000001</v>
      </c>
      <c r="B10">
        <v>33.11</v>
      </c>
      <c r="C10">
        <v>235</v>
      </c>
      <c r="D10">
        <v>10</v>
      </c>
      <c r="E10">
        <v>34.549999999999997</v>
      </c>
      <c r="F10">
        <v>240.73009999999999</v>
      </c>
      <c r="G10">
        <v>43.31</v>
      </c>
      <c r="H10">
        <v>15.61</v>
      </c>
      <c r="I10">
        <v>134.5</v>
      </c>
      <c r="J10">
        <v>41.97</v>
      </c>
    </row>
    <row r="11" spans="1:11" x14ac:dyDescent="0.25">
      <c r="A11">
        <v>33</v>
      </c>
      <c r="B11">
        <v>33.06</v>
      </c>
      <c r="C11">
        <v>254</v>
      </c>
      <c r="D11">
        <v>9.25</v>
      </c>
      <c r="E11">
        <v>33.340000000000003</v>
      </c>
      <c r="F11">
        <v>228.62010000000001</v>
      </c>
      <c r="G11">
        <v>39.78</v>
      </c>
      <c r="H11">
        <v>17.5</v>
      </c>
      <c r="I11">
        <v>127.4</v>
      </c>
      <c r="J11">
        <v>42.09</v>
      </c>
    </row>
    <row r="12" spans="1:11" x14ac:dyDescent="0.25">
      <c r="A12">
        <v>30.774999999999999</v>
      </c>
      <c r="B12">
        <v>28.02</v>
      </c>
      <c r="C12">
        <v>184</v>
      </c>
      <c r="D12">
        <v>13.02</v>
      </c>
      <c r="E12">
        <v>31.7</v>
      </c>
      <c r="F12">
        <v>209.7201</v>
      </c>
      <c r="G12">
        <v>39.979999999999997</v>
      </c>
      <c r="H12">
        <v>10.87</v>
      </c>
      <c r="I12">
        <v>126.05</v>
      </c>
      <c r="J12">
        <v>39.78</v>
      </c>
    </row>
    <row r="13" spans="1:11" x14ac:dyDescent="0.25">
      <c r="A13">
        <v>23.105</v>
      </c>
      <c r="B13">
        <v>27.07</v>
      </c>
      <c r="C13">
        <v>147</v>
      </c>
      <c r="D13">
        <v>4.54</v>
      </c>
      <c r="E13">
        <v>30.83</v>
      </c>
      <c r="F13">
        <v>201.11009999999999</v>
      </c>
      <c r="G13">
        <v>39.54</v>
      </c>
      <c r="H13">
        <v>9.31</v>
      </c>
      <c r="I13">
        <v>120.75</v>
      </c>
      <c r="J13">
        <v>42.15</v>
      </c>
    </row>
    <row r="14" spans="1:11" x14ac:dyDescent="0.25">
      <c r="A14">
        <v>28.055</v>
      </c>
      <c r="B14">
        <v>24.5</v>
      </c>
      <c r="C14">
        <v>155</v>
      </c>
      <c r="D14">
        <v>5.39</v>
      </c>
      <c r="E14">
        <v>31.1</v>
      </c>
      <c r="F14">
        <v>180.81010000000001</v>
      </c>
      <c r="G14">
        <v>38.54</v>
      </c>
      <c r="H14">
        <v>9.4</v>
      </c>
      <c r="I14">
        <v>131.25</v>
      </c>
      <c r="J14">
        <v>50.03</v>
      </c>
    </row>
    <row r="15" spans="1:11" x14ac:dyDescent="0.25">
      <c r="A15">
        <v>28.204999999999998</v>
      </c>
      <c r="B15">
        <v>24.37</v>
      </c>
      <c r="C15">
        <v>114</v>
      </c>
      <c r="D15">
        <v>5.01</v>
      </c>
      <c r="E15">
        <v>28.77</v>
      </c>
      <c r="F15">
        <v>151.62</v>
      </c>
      <c r="G15">
        <v>37.17</v>
      </c>
      <c r="H15">
        <v>8.01</v>
      </c>
      <c r="I15">
        <v>128.19999999999999</v>
      </c>
      <c r="J15">
        <v>46.38</v>
      </c>
    </row>
    <row r="16" spans="1:11" x14ac:dyDescent="0.25">
      <c r="A16">
        <v>30.645</v>
      </c>
      <c r="B16">
        <v>24.09</v>
      </c>
      <c r="C16">
        <v>176</v>
      </c>
      <c r="D16">
        <v>5.4</v>
      </c>
      <c r="E16">
        <v>30.78</v>
      </c>
      <c r="F16">
        <v>161.28</v>
      </c>
      <c r="G16">
        <v>38.04</v>
      </c>
      <c r="H16">
        <v>10.63</v>
      </c>
      <c r="I16">
        <v>133.4</v>
      </c>
      <c r="J16">
        <v>52.16</v>
      </c>
    </row>
    <row r="17" spans="1:10" x14ac:dyDescent="0.25">
      <c r="A17">
        <v>31.07</v>
      </c>
      <c r="B17">
        <v>25.64</v>
      </c>
      <c r="C17">
        <v>201</v>
      </c>
      <c r="D17">
        <v>5.43</v>
      </c>
      <c r="E17">
        <v>28.7</v>
      </c>
      <c r="F17">
        <v>151.19999999999999</v>
      </c>
      <c r="G17">
        <v>35.9</v>
      </c>
      <c r="H17">
        <v>13.15</v>
      </c>
      <c r="I17">
        <v>144.30000000000001</v>
      </c>
      <c r="J17">
        <v>51.96</v>
      </c>
    </row>
    <row r="18" spans="1:10" x14ac:dyDescent="0.25">
      <c r="A18">
        <v>30.43</v>
      </c>
      <c r="B18">
        <v>26.72</v>
      </c>
      <c r="C18">
        <v>179</v>
      </c>
      <c r="D18">
        <v>4.93</v>
      </c>
      <c r="E18">
        <v>28.47</v>
      </c>
      <c r="F18">
        <v>127.33</v>
      </c>
      <c r="G18">
        <v>35.020000000000003</v>
      </c>
      <c r="H18">
        <v>12.94</v>
      </c>
      <c r="I18">
        <v>168.95</v>
      </c>
      <c r="J18">
        <v>55.72</v>
      </c>
    </row>
    <row r="19" spans="1:10" x14ac:dyDescent="0.25">
      <c r="A19">
        <v>31.934999999999999</v>
      </c>
      <c r="B19">
        <v>23.26</v>
      </c>
      <c r="C19">
        <v>144</v>
      </c>
      <c r="D19">
        <v>4.1900000000000004</v>
      </c>
      <c r="E19">
        <v>22.47</v>
      </c>
      <c r="F19">
        <v>62.02</v>
      </c>
      <c r="G19">
        <v>25.4</v>
      </c>
      <c r="H19">
        <v>13.56</v>
      </c>
      <c r="I19">
        <v>161.05000000000001</v>
      </c>
      <c r="J19">
        <v>55.22</v>
      </c>
    </row>
    <row r="20" spans="1:10" x14ac:dyDescent="0.25">
      <c r="A20">
        <v>37.744999999999997</v>
      </c>
      <c r="B20">
        <v>21.99</v>
      </c>
      <c r="C20">
        <v>164</v>
      </c>
      <c r="D20">
        <v>4.6399999999999997</v>
      </c>
      <c r="E20">
        <v>24.73</v>
      </c>
      <c r="F20">
        <v>66.709999999999994</v>
      </c>
      <c r="G20">
        <v>27.84</v>
      </c>
      <c r="H20">
        <v>8.92</v>
      </c>
      <c r="I20">
        <v>160.55000000000001</v>
      </c>
      <c r="J20">
        <v>50.58</v>
      </c>
    </row>
    <row r="21" spans="1:10" x14ac:dyDescent="0.25">
      <c r="A21">
        <v>34.65</v>
      </c>
      <c r="B21">
        <v>24.05</v>
      </c>
      <c r="C21">
        <v>137</v>
      </c>
      <c r="D21">
        <v>5.17</v>
      </c>
      <c r="E21">
        <v>27.83</v>
      </c>
      <c r="F21">
        <v>73.989999999999995</v>
      </c>
      <c r="G21">
        <v>29.64</v>
      </c>
      <c r="H21">
        <v>9.57</v>
      </c>
      <c r="I21">
        <v>144.9</v>
      </c>
      <c r="J21">
        <v>49.02</v>
      </c>
    </row>
    <row r="22" spans="1:10" x14ac:dyDescent="0.25">
      <c r="A22">
        <v>31.64</v>
      </c>
      <c r="B22">
        <v>22.56</v>
      </c>
      <c r="C22">
        <v>121</v>
      </c>
      <c r="D22">
        <v>4.6899999999999995</v>
      </c>
      <c r="E22">
        <v>33.07</v>
      </c>
      <c r="F22">
        <v>84.07</v>
      </c>
      <c r="G22">
        <v>28.44</v>
      </c>
      <c r="H22">
        <v>6.83</v>
      </c>
      <c r="I22">
        <v>132.35</v>
      </c>
      <c r="J22">
        <v>44.06</v>
      </c>
    </row>
    <row r="23" spans="1:10" x14ac:dyDescent="0.25">
      <c r="A23">
        <v>32.130000000000003</v>
      </c>
      <c r="B23">
        <v>17.77</v>
      </c>
      <c r="C23">
        <v>99</v>
      </c>
      <c r="D23">
        <v>4.13</v>
      </c>
      <c r="E23">
        <v>29.71</v>
      </c>
      <c r="F23">
        <v>89.39</v>
      </c>
      <c r="G23">
        <v>25.99</v>
      </c>
      <c r="H23">
        <v>4.4800000000000004</v>
      </c>
      <c r="I23">
        <v>89.55</v>
      </c>
      <c r="J23">
        <v>38.590000000000003</v>
      </c>
    </row>
    <row r="24" spans="1:10" x14ac:dyDescent="0.25">
      <c r="A24">
        <v>26.05</v>
      </c>
      <c r="B24">
        <v>16.54</v>
      </c>
      <c r="C24">
        <v>45</v>
      </c>
      <c r="D24">
        <v>3.11</v>
      </c>
      <c r="E24">
        <v>26.09</v>
      </c>
      <c r="F24">
        <v>72.52</v>
      </c>
      <c r="G24">
        <v>29.24</v>
      </c>
      <c r="H24">
        <v>3.68</v>
      </c>
      <c r="I24">
        <v>74.349999999999994</v>
      </c>
      <c r="J24">
        <v>32.14</v>
      </c>
    </row>
    <row r="25" spans="1:10" x14ac:dyDescent="0.25">
      <c r="A25">
        <v>27.64</v>
      </c>
      <c r="B25">
        <v>16.3</v>
      </c>
      <c r="C25">
        <v>43</v>
      </c>
      <c r="D25">
        <v>3.2</v>
      </c>
      <c r="E25">
        <v>27.95</v>
      </c>
      <c r="F25">
        <v>65.87</v>
      </c>
      <c r="G25">
        <v>29.07</v>
      </c>
      <c r="H25">
        <v>4.01</v>
      </c>
      <c r="I25">
        <v>73.25</v>
      </c>
      <c r="J25">
        <v>38.43</v>
      </c>
    </row>
    <row r="26" spans="1:10" x14ac:dyDescent="0.25">
      <c r="A26">
        <v>26.475000000000001</v>
      </c>
      <c r="B26">
        <v>14.97</v>
      </c>
      <c r="C26">
        <v>38.1</v>
      </c>
      <c r="D26">
        <v>3.32</v>
      </c>
      <c r="E26">
        <v>16.34</v>
      </c>
      <c r="F26">
        <v>22.05</v>
      </c>
      <c r="G26">
        <v>21.93</v>
      </c>
      <c r="H26">
        <v>3.9699999999999998</v>
      </c>
      <c r="I26">
        <v>75.5</v>
      </c>
      <c r="J26">
        <v>35.869999999999997</v>
      </c>
    </row>
    <row r="27" spans="1:10" x14ac:dyDescent="0.25">
      <c r="A27">
        <v>22.364999999999998</v>
      </c>
      <c r="B27">
        <v>14.57</v>
      </c>
      <c r="C27">
        <v>39</v>
      </c>
      <c r="D27">
        <v>3.2800000000000002</v>
      </c>
      <c r="E27">
        <v>12.98</v>
      </c>
      <c r="F27">
        <v>19.600000000000001</v>
      </c>
      <c r="G27">
        <v>20.54</v>
      </c>
      <c r="H27">
        <v>3.26</v>
      </c>
      <c r="I27">
        <v>65.849999999999994</v>
      </c>
      <c r="J27">
        <v>31.65</v>
      </c>
    </row>
    <row r="28" spans="1:10" x14ac:dyDescent="0.25">
      <c r="A28">
        <v>22.2</v>
      </c>
      <c r="B28">
        <v>16.77</v>
      </c>
      <c r="C28">
        <v>44</v>
      </c>
      <c r="D28">
        <v>3.55</v>
      </c>
      <c r="E28">
        <v>13.6</v>
      </c>
      <c r="F28">
        <v>20.37</v>
      </c>
      <c r="G28">
        <v>22.87</v>
      </c>
      <c r="H28">
        <v>4.54</v>
      </c>
      <c r="I28">
        <v>72.75</v>
      </c>
      <c r="J28">
        <v>33.47</v>
      </c>
    </row>
    <row r="29" spans="1:10" x14ac:dyDescent="0.25">
      <c r="A29">
        <v>21.36</v>
      </c>
      <c r="B29">
        <v>19.32</v>
      </c>
      <c r="C29">
        <v>68</v>
      </c>
      <c r="D29">
        <v>3.3</v>
      </c>
      <c r="E29">
        <v>13.63</v>
      </c>
      <c r="F29">
        <v>32.479999999999997</v>
      </c>
      <c r="G29">
        <v>23.95</v>
      </c>
      <c r="H29">
        <v>6.4</v>
      </c>
      <c r="I29">
        <v>66.150000000000006</v>
      </c>
      <c r="J29">
        <v>35.61</v>
      </c>
    </row>
    <row r="30" spans="1:10" x14ac:dyDescent="0.25">
      <c r="A30">
        <v>21.12</v>
      </c>
      <c r="B30">
        <v>18.5</v>
      </c>
      <c r="C30">
        <v>63.5</v>
      </c>
      <c r="D30">
        <v>3.07</v>
      </c>
      <c r="E30">
        <v>10.210000000000001</v>
      </c>
      <c r="F30">
        <v>43.05</v>
      </c>
      <c r="G30">
        <v>22.61</v>
      </c>
      <c r="H30">
        <v>7.96</v>
      </c>
      <c r="I30">
        <v>74.849999999999994</v>
      </c>
      <c r="J30">
        <v>38</v>
      </c>
    </row>
    <row r="31" spans="1:10" x14ac:dyDescent="0.25">
      <c r="A31">
        <v>23.92</v>
      </c>
      <c r="B31">
        <v>18.64</v>
      </c>
      <c r="C31">
        <v>73</v>
      </c>
      <c r="D31">
        <v>3.23</v>
      </c>
      <c r="E31">
        <v>10.19</v>
      </c>
      <c r="F31">
        <v>26.74</v>
      </c>
      <c r="G31">
        <v>22.35</v>
      </c>
      <c r="H31">
        <v>6.76</v>
      </c>
      <c r="I31">
        <v>68.2</v>
      </c>
      <c r="J31">
        <v>35.909999999999997</v>
      </c>
    </row>
    <row r="32" spans="1:10" x14ac:dyDescent="0.25">
      <c r="A32">
        <v>28.48</v>
      </c>
      <c r="B32">
        <v>22.01</v>
      </c>
      <c r="C32">
        <v>80</v>
      </c>
      <c r="D32">
        <v>3.19</v>
      </c>
      <c r="E32">
        <v>13.76</v>
      </c>
      <c r="F32">
        <v>28.07</v>
      </c>
      <c r="G32">
        <v>24.15</v>
      </c>
      <c r="H32">
        <v>8.69</v>
      </c>
      <c r="I32">
        <v>78.650000000000006</v>
      </c>
      <c r="J32">
        <v>36.68</v>
      </c>
    </row>
    <row r="33" spans="1:10" x14ac:dyDescent="0.25">
      <c r="A33">
        <v>26.085000000000001</v>
      </c>
      <c r="B33">
        <v>21.6</v>
      </c>
      <c r="C33">
        <v>75.349999999999994</v>
      </c>
      <c r="D33">
        <v>2.99</v>
      </c>
      <c r="E33">
        <v>13.85</v>
      </c>
      <c r="F33">
        <v>22.68</v>
      </c>
      <c r="G33">
        <v>25.72</v>
      </c>
      <c r="H33">
        <v>7.61</v>
      </c>
      <c r="I33">
        <v>64.8</v>
      </c>
      <c r="J33">
        <v>34.869999999999997</v>
      </c>
    </row>
    <row r="34" spans="1:10" x14ac:dyDescent="0.25">
      <c r="A34">
        <v>27.95</v>
      </c>
      <c r="B34">
        <v>23.54</v>
      </c>
      <c r="C34">
        <v>77.099999999999994</v>
      </c>
      <c r="D34">
        <v>3.05</v>
      </c>
      <c r="E34">
        <v>20.97</v>
      </c>
      <c r="F34">
        <v>19.11</v>
      </c>
      <c r="G34">
        <v>25.99</v>
      </c>
      <c r="H34">
        <v>6.86</v>
      </c>
      <c r="I34">
        <v>65.2</v>
      </c>
      <c r="J34">
        <v>38.06</v>
      </c>
    </row>
    <row r="35" spans="1:10" x14ac:dyDescent="0.25">
      <c r="A35">
        <v>25.524999999999999</v>
      </c>
      <c r="B35">
        <v>22.85</v>
      </c>
      <c r="C35">
        <v>75</v>
      </c>
      <c r="D35">
        <v>2.2200000000000002</v>
      </c>
      <c r="E35">
        <v>17.88</v>
      </c>
      <c r="F35">
        <v>21.49</v>
      </c>
      <c r="G35">
        <v>25.36</v>
      </c>
      <c r="H35">
        <v>7.09</v>
      </c>
      <c r="I35">
        <v>63.2</v>
      </c>
      <c r="J35">
        <v>35.24</v>
      </c>
    </row>
    <row r="36" spans="1:10" x14ac:dyDescent="0.25">
      <c r="A36">
        <v>27.725000000000001</v>
      </c>
      <c r="B36">
        <v>23.4</v>
      </c>
      <c r="C36">
        <v>105</v>
      </c>
      <c r="D36">
        <v>2.0299999999999998</v>
      </c>
      <c r="E36">
        <v>18.649999999999999</v>
      </c>
      <c r="F36">
        <v>19.53</v>
      </c>
      <c r="G36">
        <v>25.52</v>
      </c>
      <c r="H36">
        <v>5.79</v>
      </c>
      <c r="I36">
        <v>65.3</v>
      </c>
      <c r="J36">
        <v>37.32</v>
      </c>
    </row>
    <row r="37" spans="1:10" x14ac:dyDescent="0.25">
      <c r="A37">
        <v>27.84</v>
      </c>
      <c r="B37">
        <v>23.94</v>
      </c>
      <c r="C37">
        <v>120</v>
      </c>
      <c r="D37">
        <v>2.7199999999999998</v>
      </c>
      <c r="E37">
        <v>19.71</v>
      </c>
      <c r="F37">
        <v>18.760000000000002</v>
      </c>
      <c r="G37">
        <v>26.24</v>
      </c>
      <c r="H37">
        <v>5.22</v>
      </c>
      <c r="I37">
        <v>66.3</v>
      </c>
      <c r="J37">
        <v>38.770000000000003</v>
      </c>
    </row>
    <row r="38" spans="1:10" x14ac:dyDescent="0.25">
      <c r="A38">
        <v>28.39</v>
      </c>
      <c r="B38">
        <v>22.47</v>
      </c>
      <c r="C38">
        <v>167</v>
      </c>
      <c r="D38">
        <v>2.35</v>
      </c>
      <c r="E38">
        <v>20.28</v>
      </c>
      <c r="F38">
        <v>20.72</v>
      </c>
      <c r="G38">
        <v>26.39</v>
      </c>
      <c r="H38">
        <v>5.1100000000000003</v>
      </c>
      <c r="I38">
        <v>72.05</v>
      </c>
      <c r="J38">
        <v>36.29</v>
      </c>
    </row>
    <row r="39" spans="1:10" x14ac:dyDescent="0.25">
      <c r="A39">
        <v>29.76</v>
      </c>
      <c r="B39">
        <v>24.33</v>
      </c>
      <c r="C39">
        <v>235</v>
      </c>
      <c r="D39">
        <v>2.62</v>
      </c>
      <c r="E39">
        <v>20.350000000000001</v>
      </c>
      <c r="F39">
        <v>18.97</v>
      </c>
      <c r="G39">
        <v>26.89</v>
      </c>
      <c r="H39">
        <v>4.66</v>
      </c>
      <c r="I39">
        <v>77.05</v>
      </c>
      <c r="J39">
        <v>39.89</v>
      </c>
    </row>
    <row r="40" spans="1:10" x14ac:dyDescent="0.25">
      <c r="A40">
        <v>30.98</v>
      </c>
      <c r="B40">
        <v>26.03</v>
      </c>
      <c r="C40">
        <v>78</v>
      </c>
      <c r="D40">
        <v>2.5499999999999998</v>
      </c>
      <c r="E40">
        <v>22.53</v>
      </c>
      <c r="F40">
        <v>26.88</v>
      </c>
      <c r="G40">
        <v>28.91</v>
      </c>
      <c r="H40">
        <v>5.0599999999999996</v>
      </c>
      <c r="I40">
        <v>84.7</v>
      </c>
      <c r="J40">
        <v>41.98</v>
      </c>
    </row>
    <row r="41" spans="1:10" x14ac:dyDescent="0.25">
      <c r="A41">
        <v>30.995000000000001</v>
      </c>
      <c r="B41">
        <v>26.92</v>
      </c>
      <c r="C41">
        <v>68</v>
      </c>
      <c r="D41">
        <v>3.21</v>
      </c>
      <c r="E41">
        <v>24.5</v>
      </c>
      <c r="F41">
        <v>39.69</v>
      </c>
      <c r="G41">
        <v>28.44</v>
      </c>
      <c r="H41">
        <v>5.19</v>
      </c>
      <c r="I41">
        <v>94.7</v>
      </c>
      <c r="J41">
        <v>44.22</v>
      </c>
    </row>
    <row r="42" spans="1:10" x14ac:dyDescent="0.25">
      <c r="A42">
        <v>26.38</v>
      </c>
      <c r="B42">
        <v>23.16</v>
      </c>
      <c r="C42">
        <v>56.9</v>
      </c>
      <c r="D42">
        <v>4</v>
      </c>
      <c r="E42">
        <v>21.85</v>
      </c>
      <c r="F42">
        <v>30.17</v>
      </c>
      <c r="G42">
        <v>27.19</v>
      </c>
      <c r="H42">
        <v>5.0199999999999996</v>
      </c>
      <c r="I42">
        <v>86.35</v>
      </c>
      <c r="J42">
        <v>41.94</v>
      </c>
    </row>
    <row r="43" spans="1:10" x14ac:dyDescent="0.25">
      <c r="A43">
        <v>25.41</v>
      </c>
      <c r="B43">
        <v>21.31</v>
      </c>
      <c r="C43">
        <v>46</v>
      </c>
      <c r="D43">
        <v>5.6</v>
      </c>
      <c r="E43">
        <v>18.39</v>
      </c>
      <c r="F43">
        <v>13.86</v>
      </c>
      <c r="G43">
        <v>25.87</v>
      </c>
      <c r="H43">
        <v>4</v>
      </c>
      <c r="I43">
        <v>87.95</v>
      </c>
      <c r="J43">
        <v>38.99</v>
      </c>
    </row>
    <row r="44" spans="1:10" x14ac:dyDescent="0.25">
      <c r="A44">
        <v>27.574999999999999</v>
      </c>
      <c r="B44">
        <v>23.07</v>
      </c>
      <c r="C44">
        <v>56</v>
      </c>
      <c r="D44">
        <v>5.68</v>
      </c>
      <c r="E44">
        <v>17.34</v>
      </c>
      <c r="F44">
        <v>16.45</v>
      </c>
      <c r="G44">
        <v>27.55</v>
      </c>
      <c r="H44">
        <v>4.2300000000000004</v>
      </c>
      <c r="I44">
        <v>93.3</v>
      </c>
      <c r="J44">
        <v>40.54</v>
      </c>
    </row>
    <row r="45" spans="1:10" x14ac:dyDescent="0.25">
      <c r="A45">
        <v>25.734999999999999</v>
      </c>
      <c r="B45">
        <v>20.05</v>
      </c>
      <c r="C45">
        <v>46</v>
      </c>
      <c r="D45">
        <v>5.38</v>
      </c>
      <c r="E45">
        <v>14.99</v>
      </c>
      <c r="F45">
        <v>14.35</v>
      </c>
      <c r="G45">
        <v>26.67</v>
      </c>
      <c r="H45">
        <v>4.2</v>
      </c>
      <c r="I45">
        <v>87.5</v>
      </c>
      <c r="J45">
        <v>35.979999999999997</v>
      </c>
    </row>
    <row r="46" spans="1:10" x14ac:dyDescent="0.25">
      <c r="A46">
        <v>28.805</v>
      </c>
      <c r="B46">
        <v>21.9</v>
      </c>
      <c r="C46">
        <v>60</v>
      </c>
      <c r="D46">
        <v>6.06</v>
      </c>
      <c r="E46">
        <v>16.22</v>
      </c>
      <c r="F46">
        <v>15.12</v>
      </c>
      <c r="G46">
        <v>28.82</v>
      </c>
      <c r="H46">
        <v>6.38</v>
      </c>
      <c r="I46">
        <v>94.5</v>
      </c>
      <c r="J46">
        <v>38.619999999999997</v>
      </c>
    </row>
    <row r="47" spans="1:10" x14ac:dyDescent="0.25">
      <c r="A47">
        <v>31.015000000000001</v>
      </c>
      <c r="B47">
        <v>22.83</v>
      </c>
      <c r="C47">
        <v>58</v>
      </c>
      <c r="D47">
        <v>8.14</v>
      </c>
      <c r="E47">
        <v>14.89</v>
      </c>
      <c r="F47">
        <v>11.62</v>
      </c>
      <c r="G47">
        <v>29.45</v>
      </c>
      <c r="H47">
        <v>6.22</v>
      </c>
      <c r="I47">
        <v>108.65</v>
      </c>
      <c r="J47">
        <v>37.619999999999997</v>
      </c>
    </row>
    <row r="48" spans="1:10" x14ac:dyDescent="0.25">
      <c r="A48">
        <v>29.69</v>
      </c>
      <c r="B48">
        <v>19.16</v>
      </c>
      <c r="C48">
        <v>48.65</v>
      </c>
      <c r="D48">
        <v>7.28</v>
      </c>
      <c r="E48">
        <v>14.23</v>
      </c>
      <c r="F48">
        <v>11.13</v>
      </c>
      <c r="G48">
        <v>30.145</v>
      </c>
      <c r="H48">
        <v>7.06</v>
      </c>
      <c r="I48">
        <v>113.7</v>
      </c>
      <c r="J48">
        <v>35.950000000000003</v>
      </c>
    </row>
    <row r="49" spans="1:10" x14ac:dyDescent="0.25">
      <c r="A49">
        <v>29.57</v>
      </c>
      <c r="B49">
        <v>20.23</v>
      </c>
      <c r="C49">
        <v>56</v>
      </c>
      <c r="D49">
        <v>7.64</v>
      </c>
      <c r="E49">
        <v>17.32</v>
      </c>
      <c r="F49">
        <v>16.239999999999998</v>
      </c>
      <c r="G49">
        <v>31.69</v>
      </c>
      <c r="H49">
        <v>7.57</v>
      </c>
      <c r="I49">
        <v>111.35</v>
      </c>
      <c r="J49">
        <v>40.94</v>
      </c>
    </row>
    <row r="50" spans="1:10" x14ac:dyDescent="0.25">
      <c r="A50">
        <v>25.765000000000001</v>
      </c>
      <c r="B50">
        <v>21.15</v>
      </c>
      <c r="C50">
        <v>54.9</v>
      </c>
      <c r="D50">
        <v>7.38</v>
      </c>
      <c r="E50">
        <v>19.66</v>
      </c>
      <c r="F50">
        <v>16.52</v>
      </c>
      <c r="G50">
        <v>32.04</v>
      </c>
      <c r="H50">
        <v>7</v>
      </c>
      <c r="I50">
        <v>120.075</v>
      </c>
      <c r="J50">
        <v>41.43</v>
      </c>
    </row>
    <row r="51" spans="1:10" x14ac:dyDescent="0.25">
      <c r="A51">
        <v>26.55</v>
      </c>
      <c r="B51">
        <v>18.559999999999999</v>
      </c>
      <c r="C51">
        <v>44.512500000000003</v>
      </c>
      <c r="D51">
        <v>6.75</v>
      </c>
      <c r="E51">
        <v>20.57</v>
      </c>
      <c r="F51">
        <v>17.22</v>
      </c>
      <c r="G51">
        <v>34.049999999999997</v>
      </c>
      <c r="H51">
        <v>10.6</v>
      </c>
      <c r="I51">
        <v>121.95</v>
      </c>
      <c r="J51">
        <v>44.47</v>
      </c>
    </row>
    <row r="52" spans="1:10" x14ac:dyDescent="0.25">
      <c r="A52">
        <v>28.788</v>
      </c>
      <c r="B52">
        <v>17.149999999999999</v>
      </c>
      <c r="C52">
        <v>39.612499999999997</v>
      </c>
      <c r="D52">
        <v>7.59</v>
      </c>
      <c r="E52">
        <v>20.96</v>
      </c>
      <c r="F52">
        <v>16.59</v>
      </c>
      <c r="G52">
        <v>32.79</v>
      </c>
      <c r="H52">
        <v>10.37</v>
      </c>
      <c r="I52">
        <v>125.2</v>
      </c>
      <c r="J52">
        <v>45.68</v>
      </c>
    </row>
    <row r="53" spans="1:10" x14ac:dyDescent="0.25">
      <c r="A53">
        <v>29.44</v>
      </c>
      <c r="B53">
        <v>17.559999999999999</v>
      </c>
      <c r="C53">
        <v>45.6</v>
      </c>
      <c r="D53">
        <v>7.6899999999999995</v>
      </c>
      <c r="E53">
        <v>20.69</v>
      </c>
      <c r="F53">
        <v>19.25</v>
      </c>
      <c r="G53">
        <v>31.68</v>
      </c>
      <c r="H53">
        <v>9.7799999999999994</v>
      </c>
      <c r="I53">
        <v>111.95</v>
      </c>
      <c r="J53">
        <v>47.4</v>
      </c>
    </row>
    <row r="54" spans="1:10" x14ac:dyDescent="0.25">
      <c r="A54">
        <v>30.454999999999998</v>
      </c>
      <c r="B54">
        <v>16.8</v>
      </c>
      <c r="C54">
        <v>34.799999999999997</v>
      </c>
      <c r="D54">
        <v>8.25</v>
      </c>
      <c r="E54">
        <v>19.87</v>
      </c>
      <c r="F54">
        <v>19.600000000000001</v>
      </c>
      <c r="G54">
        <v>30.42</v>
      </c>
      <c r="H54">
        <v>8.2799999999999994</v>
      </c>
      <c r="I54">
        <v>105.25</v>
      </c>
      <c r="J54">
        <v>47.32</v>
      </c>
    </row>
    <row r="55" spans="1:10" x14ac:dyDescent="0.25">
      <c r="A55">
        <v>30.16</v>
      </c>
      <c r="B55">
        <v>15.61</v>
      </c>
      <c r="C55">
        <v>32.299999999999997</v>
      </c>
      <c r="D55">
        <v>8.0500000000000007</v>
      </c>
      <c r="E55">
        <v>19.239999999999998</v>
      </c>
      <c r="F55">
        <v>17.5</v>
      </c>
      <c r="G55">
        <v>29.18</v>
      </c>
      <c r="H55">
        <v>7.78</v>
      </c>
      <c r="I55">
        <v>110.15</v>
      </c>
      <c r="J55">
        <v>46.48</v>
      </c>
    </row>
    <row r="56" spans="1:10" x14ac:dyDescent="0.25">
      <c r="A56">
        <v>29.65</v>
      </c>
      <c r="B56">
        <v>15.97</v>
      </c>
      <c r="C56">
        <v>29.2</v>
      </c>
      <c r="D56">
        <v>7.73</v>
      </c>
      <c r="E56">
        <v>20.190000000000001</v>
      </c>
      <c r="F56">
        <v>18.52</v>
      </c>
      <c r="G56">
        <v>27.33</v>
      </c>
      <c r="H56">
        <v>7.9</v>
      </c>
      <c r="I56">
        <v>102.95</v>
      </c>
      <c r="J56">
        <v>44.85</v>
      </c>
    </row>
    <row r="57" spans="1:10" x14ac:dyDescent="0.25">
      <c r="A57">
        <v>29.734999999999999</v>
      </c>
      <c r="B57">
        <v>15.68</v>
      </c>
      <c r="C57">
        <v>27.6</v>
      </c>
      <c r="D57">
        <v>6.14</v>
      </c>
      <c r="E57">
        <v>16.3</v>
      </c>
      <c r="F57">
        <v>15.46</v>
      </c>
      <c r="G57">
        <v>27.92</v>
      </c>
      <c r="H57">
        <v>6.33</v>
      </c>
      <c r="I57">
        <v>89.7</v>
      </c>
      <c r="J57">
        <v>40.49</v>
      </c>
    </row>
    <row r="58" spans="1:10" x14ac:dyDescent="0.25">
      <c r="A58">
        <v>30.954999999999998</v>
      </c>
      <c r="B58">
        <v>15.49</v>
      </c>
      <c r="C58">
        <v>28.9</v>
      </c>
      <c r="D58">
        <v>5.98</v>
      </c>
      <c r="E58">
        <v>14.72</v>
      </c>
      <c r="F58">
        <v>12.79</v>
      </c>
      <c r="G58">
        <v>26.33</v>
      </c>
      <c r="H58">
        <v>5.28</v>
      </c>
      <c r="I58">
        <v>82.75</v>
      </c>
      <c r="J58">
        <v>39.56</v>
      </c>
    </row>
    <row r="59" spans="1:10" x14ac:dyDescent="0.25">
      <c r="A59">
        <v>32.414999999999999</v>
      </c>
      <c r="B59">
        <v>18.53</v>
      </c>
      <c r="C59">
        <v>31.8</v>
      </c>
      <c r="D59">
        <v>6.26</v>
      </c>
      <c r="E59">
        <v>16.57</v>
      </c>
      <c r="F59">
        <v>17.57</v>
      </c>
      <c r="G59">
        <v>28.94</v>
      </c>
      <c r="H59">
        <v>5.3</v>
      </c>
      <c r="I59">
        <v>84.4</v>
      </c>
      <c r="J59">
        <v>44.63</v>
      </c>
    </row>
    <row r="60" spans="1:10" x14ac:dyDescent="0.25">
      <c r="A60">
        <v>31.54</v>
      </c>
      <c r="B60">
        <v>18.64</v>
      </c>
      <c r="C60">
        <v>27.5</v>
      </c>
      <c r="D60">
        <v>6.54</v>
      </c>
      <c r="E60">
        <v>16.98</v>
      </c>
      <c r="F60">
        <v>16.18</v>
      </c>
      <c r="G60">
        <v>29.65</v>
      </c>
      <c r="H60">
        <v>5.72</v>
      </c>
      <c r="I60">
        <v>77.95</v>
      </c>
      <c r="J60">
        <v>46.27</v>
      </c>
    </row>
    <row r="61" spans="1:10" x14ac:dyDescent="0.25">
      <c r="A61">
        <v>33.799999999999997</v>
      </c>
      <c r="B61">
        <v>18.079999999999998</v>
      </c>
      <c r="C61">
        <v>23.3</v>
      </c>
      <c r="D61">
        <v>8.5</v>
      </c>
      <c r="E61">
        <v>17.100000000000001</v>
      </c>
      <c r="F61">
        <v>17.149999999999999</v>
      </c>
      <c r="G61">
        <v>30.46</v>
      </c>
      <c r="H61">
        <v>6.28</v>
      </c>
      <c r="I61">
        <v>68.349999999999994</v>
      </c>
      <c r="J61">
        <v>47.92</v>
      </c>
    </row>
    <row r="62" spans="1:10" x14ac:dyDescent="0.25">
      <c r="A62">
        <v>36.344999999999999</v>
      </c>
      <c r="B62">
        <v>19.63</v>
      </c>
      <c r="C62">
        <v>23.7</v>
      </c>
      <c r="D62">
        <v>9.3000000000000007</v>
      </c>
      <c r="E62">
        <v>18.149999999999999</v>
      </c>
      <c r="F62">
        <v>19.64</v>
      </c>
      <c r="G62">
        <v>32.68</v>
      </c>
      <c r="H62">
        <v>6.26</v>
      </c>
      <c r="I62">
        <v>75.400000000000006</v>
      </c>
      <c r="J62">
        <v>51.15</v>
      </c>
    </row>
    <row r="63" spans="1:10" x14ac:dyDescent="0.25">
      <c r="A63">
        <v>36.662999999999997</v>
      </c>
      <c r="B63">
        <v>19.88</v>
      </c>
      <c r="C63">
        <v>27</v>
      </c>
      <c r="D63">
        <v>7.87</v>
      </c>
      <c r="E63">
        <v>19.899999999999999</v>
      </c>
      <c r="F63">
        <v>20.61</v>
      </c>
      <c r="G63">
        <v>35.17</v>
      </c>
      <c r="H63">
        <v>6.05</v>
      </c>
      <c r="I63">
        <v>73.95</v>
      </c>
      <c r="J63">
        <v>54.06</v>
      </c>
    </row>
    <row r="64" spans="1:10" x14ac:dyDescent="0.25">
      <c r="A64">
        <v>38.76</v>
      </c>
      <c r="B64">
        <v>21.15</v>
      </c>
      <c r="C64">
        <v>26.1</v>
      </c>
      <c r="D64">
        <v>7.97</v>
      </c>
      <c r="E64">
        <v>20.99</v>
      </c>
      <c r="F64">
        <v>22.03</v>
      </c>
      <c r="G64">
        <v>34.51</v>
      </c>
      <c r="H64">
        <v>6.02</v>
      </c>
      <c r="I64">
        <v>71.900000000000006</v>
      </c>
      <c r="J64">
        <v>57.72</v>
      </c>
    </row>
    <row r="65" spans="1:10" x14ac:dyDescent="0.25">
      <c r="A65">
        <v>36.463000000000001</v>
      </c>
      <c r="B65">
        <v>20.149999999999999</v>
      </c>
      <c r="C65">
        <v>27.4</v>
      </c>
      <c r="D65">
        <v>7.43</v>
      </c>
      <c r="E65">
        <v>20.67</v>
      </c>
      <c r="F65">
        <v>21.95</v>
      </c>
      <c r="G65">
        <v>35.65</v>
      </c>
      <c r="H65">
        <v>6.21</v>
      </c>
      <c r="I65">
        <v>63.3</v>
      </c>
      <c r="J65">
        <v>53.57</v>
      </c>
    </row>
    <row r="66" spans="1:10" x14ac:dyDescent="0.25">
      <c r="A66">
        <v>34.125</v>
      </c>
      <c r="B66">
        <v>16.329999999999998</v>
      </c>
      <c r="C66">
        <v>24.8</v>
      </c>
      <c r="D66">
        <v>6.6899999999999995</v>
      </c>
      <c r="E66">
        <v>20.309999999999999</v>
      </c>
      <c r="F66">
        <v>19.2</v>
      </c>
      <c r="G66">
        <v>36.08</v>
      </c>
      <c r="H66">
        <v>5.32</v>
      </c>
      <c r="I66">
        <v>46.4</v>
      </c>
      <c r="J66">
        <v>52.7</v>
      </c>
    </row>
    <row r="67" spans="1:10" x14ac:dyDescent="0.25">
      <c r="A67">
        <v>32.08</v>
      </c>
      <c r="B67">
        <v>17.170000000000002</v>
      </c>
      <c r="C67">
        <v>23.8</v>
      </c>
      <c r="D67">
        <v>7.91</v>
      </c>
      <c r="E67">
        <v>21.54</v>
      </c>
      <c r="F67">
        <v>21.91</v>
      </c>
      <c r="G67">
        <v>38.07</v>
      </c>
      <c r="H67">
        <v>5.41</v>
      </c>
      <c r="I67">
        <v>40.700000000000003</v>
      </c>
      <c r="J67">
        <v>51.72</v>
      </c>
    </row>
    <row r="68" spans="1:10" x14ac:dyDescent="0.25">
      <c r="A68">
        <v>34.229999999999997</v>
      </c>
      <c r="B68">
        <v>15.95</v>
      </c>
      <c r="C68">
        <v>20</v>
      </c>
      <c r="D68">
        <v>7.6</v>
      </c>
      <c r="E68">
        <v>20.190000000000001</v>
      </c>
      <c r="F68">
        <v>22.73</v>
      </c>
      <c r="G68">
        <v>37.840000000000003</v>
      </c>
      <c r="H68">
        <v>5.72</v>
      </c>
      <c r="I68">
        <v>43.05</v>
      </c>
      <c r="J68">
        <v>49.41</v>
      </c>
    </row>
    <row r="69" spans="1:10" x14ac:dyDescent="0.25">
      <c r="A69">
        <v>36.020000000000003</v>
      </c>
      <c r="B69">
        <v>19.079999999999998</v>
      </c>
      <c r="C69">
        <v>14.6</v>
      </c>
      <c r="D69">
        <v>7.38</v>
      </c>
      <c r="E69">
        <v>20.420000000000002</v>
      </c>
      <c r="F69">
        <v>24.18</v>
      </c>
      <c r="G69">
        <v>38.659999999999997</v>
      </c>
      <c r="H69">
        <v>5.86</v>
      </c>
      <c r="I69">
        <v>32.049999999999997</v>
      </c>
      <c r="J69">
        <v>47.27</v>
      </c>
    </row>
    <row r="70" spans="1:10" x14ac:dyDescent="0.25">
      <c r="A70">
        <v>38.200000000000003</v>
      </c>
      <c r="B70">
        <v>19.09</v>
      </c>
      <c r="C70">
        <v>15.8</v>
      </c>
      <c r="D70">
        <v>7.98</v>
      </c>
      <c r="E70">
        <v>19.75</v>
      </c>
      <c r="F70">
        <v>27.1</v>
      </c>
      <c r="G70">
        <v>37.869999999999997</v>
      </c>
      <c r="H70">
        <v>5.88</v>
      </c>
      <c r="I70">
        <v>32.75</v>
      </c>
      <c r="J70">
        <v>47.28</v>
      </c>
    </row>
    <row r="71" spans="1:10" x14ac:dyDescent="0.25">
      <c r="A71">
        <v>36.674999999999997</v>
      </c>
      <c r="B71">
        <v>17.14</v>
      </c>
      <c r="C71">
        <v>14.4169</v>
      </c>
      <c r="D71">
        <v>7.33</v>
      </c>
      <c r="E71">
        <v>20.260000000000002</v>
      </c>
      <c r="F71">
        <v>28.99</v>
      </c>
      <c r="G71">
        <v>39.840000000000003</v>
      </c>
      <c r="H71">
        <v>6.38</v>
      </c>
      <c r="I71">
        <v>31.85</v>
      </c>
      <c r="J71">
        <v>50.65</v>
      </c>
    </row>
    <row r="72" spans="1:10" x14ac:dyDescent="0.25">
      <c r="A72">
        <v>39.295000000000002</v>
      </c>
      <c r="B72">
        <v>18.91</v>
      </c>
      <c r="C72">
        <v>12.6</v>
      </c>
      <c r="D72">
        <v>7.48</v>
      </c>
      <c r="E72">
        <v>19.440000000000001</v>
      </c>
      <c r="F72">
        <v>30.05</v>
      </c>
      <c r="G72">
        <v>40.520000000000003</v>
      </c>
      <c r="H72">
        <v>5.93</v>
      </c>
      <c r="I72">
        <v>28.95</v>
      </c>
      <c r="J72">
        <v>50.57</v>
      </c>
    </row>
    <row r="73" spans="1:10" x14ac:dyDescent="0.25">
      <c r="A73">
        <v>39.234999999999999</v>
      </c>
      <c r="B73">
        <v>19.649999999999999</v>
      </c>
      <c r="C73">
        <v>13.4</v>
      </c>
      <c r="D73">
        <v>7.48</v>
      </c>
      <c r="E73">
        <v>19.75</v>
      </c>
      <c r="F73">
        <v>30.73</v>
      </c>
      <c r="G73">
        <v>39.159999999999997</v>
      </c>
      <c r="H73">
        <v>6.21</v>
      </c>
      <c r="I73">
        <v>26.25</v>
      </c>
      <c r="J73">
        <v>52.46</v>
      </c>
    </row>
    <row r="74" spans="1:10" x14ac:dyDescent="0.25">
      <c r="A74">
        <v>49.48</v>
      </c>
      <c r="B74">
        <v>20.57</v>
      </c>
      <c r="C74">
        <v>16.100000000000001</v>
      </c>
      <c r="D74">
        <v>9.06</v>
      </c>
      <c r="E74">
        <v>22.37</v>
      </c>
      <c r="F74">
        <v>30.2</v>
      </c>
      <c r="G74">
        <v>42.44</v>
      </c>
      <c r="H74">
        <v>6.67</v>
      </c>
      <c r="I74">
        <v>33.4</v>
      </c>
      <c r="J74">
        <v>57.04</v>
      </c>
    </row>
    <row r="75" spans="1:10" x14ac:dyDescent="0.25">
      <c r="A75">
        <v>51.634999999999998</v>
      </c>
      <c r="B75">
        <v>20.85</v>
      </c>
      <c r="C75">
        <v>16.7</v>
      </c>
      <c r="D75">
        <v>10.58</v>
      </c>
      <c r="E75">
        <v>23.71</v>
      </c>
      <c r="F75">
        <v>29.71</v>
      </c>
      <c r="G75">
        <v>45.01</v>
      </c>
      <c r="H75">
        <v>7.1</v>
      </c>
      <c r="I75">
        <v>35</v>
      </c>
      <c r="J75">
        <v>56.29</v>
      </c>
    </row>
    <row r="76" spans="1:10" x14ac:dyDescent="0.25">
      <c r="A76">
        <v>57.954999999999998</v>
      </c>
      <c r="B76">
        <v>20.91</v>
      </c>
      <c r="C76">
        <v>15.1</v>
      </c>
      <c r="D76">
        <v>12.14</v>
      </c>
      <c r="E76">
        <v>24.17</v>
      </c>
      <c r="F76">
        <v>31.83</v>
      </c>
      <c r="G76">
        <v>47.22</v>
      </c>
      <c r="H76">
        <v>8.3000000000000007</v>
      </c>
      <c r="I76">
        <v>41</v>
      </c>
      <c r="J76">
        <v>57.09</v>
      </c>
    </row>
    <row r="77" spans="1:10" x14ac:dyDescent="0.25">
      <c r="A77">
        <v>59.034999999999997</v>
      </c>
      <c r="B77">
        <v>20.92</v>
      </c>
      <c r="C77">
        <v>12.15</v>
      </c>
      <c r="D77">
        <v>11.54</v>
      </c>
      <c r="E77">
        <v>24.76</v>
      </c>
      <c r="F77">
        <v>32.67</v>
      </c>
      <c r="G77">
        <v>48.91</v>
      </c>
      <c r="H77">
        <v>7.25</v>
      </c>
      <c r="I77">
        <v>34.25</v>
      </c>
      <c r="J77">
        <v>54.66</v>
      </c>
    </row>
    <row r="78" spans="1:10" x14ac:dyDescent="0.25">
      <c r="A78">
        <v>61.825000000000003</v>
      </c>
      <c r="B78">
        <v>24.08</v>
      </c>
      <c r="C78">
        <v>4.1500000000000004</v>
      </c>
      <c r="D78">
        <v>12.93</v>
      </c>
      <c r="E78">
        <v>25.51</v>
      </c>
      <c r="F78">
        <v>32.08</v>
      </c>
      <c r="G78">
        <v>47.34</v>
      </c>
      <c r="H78">
        <v>7.66</v>
      </c>
      <c r="I78">
        <v>35.200000000000003</v>
      </c>
      <c r="J78">
        <v>52.79</v>
      </c>
    </row>
    <row r="79" spans="1:10" x14ac:dyDescent="0.25">
      <c r="A79">
        <v>58.49</v>
      </c>
      <c r="B79">
        <v>24.31</v>
      </c>
      <c r="C79">
        <v>3.7</v>
      </c>
      <c r="D79">
        <v>13.38</v>
      </c>
      <c r="E79">
        <v>26.8</v>
      </c>
      <c r="F79">
        <v>33.79</v>
      </c>
      <c r="G79">
        <v>45.92</v>
      </c>
      <c r="H79">
        <v>9.6</v>
      </c>
      <c r="I79">
        <v>36.799999999999997</v>
      </c>
      <c r="J79">
        <v>51.5</v>
      </c>
    </row>
    <row r="80" spans="1:10" x14ac:dyDescent="0.25">
      <c r="A80">
        <v>73.430000000000007</v>
      </c>
      <c r="B80">
        <v>25.55</v>
      </c>
      <c r="C80">
        <v>4.3899999999999997</v>
      </c>
      <c r="D80">
        <v>13.99</v>
      </c>
      <c r="E80">
        <v>28.78</v>
      </c>
      <c r="F80">
        <v>37.08</v>
      </c>
      <c r="G80">
        <v>49.01</v>
      </c>
      <c r="H80">
        <v>10.039999999999999</v>
      </c>
      <c r="I80">
        <v>38.299999999999997</v>
      </c>
      <c r="J80">
        <v>54.06</v>
      </c>
    </row>
    <row r="81" spans="1:10" x14ac:dyDescent="0.25">
      <c r="A81">
        <v>69.989999999999995</v>
      </c>
      <c r="B81">
        <v>23.31</v>
      </c>
      <c r="C81">
        <v>2.76</v>
      </c>
      <c r="D81">
        <v>14.57</v>
      </c>
      <c r="E81">
        <v>26.99</v>
      </c>
      <c r="F81">
        <v>34.26</v>
      </c>
      <c r="G81">
        <v>45.68</v>
      </c>
      <c r="H81">
        <v>9.7899999999999991</v>
      </c>
      <c r="I81">
        <v>42.4</v>
      </c>
      <c r="J81">
        <v>54.65</v>
      </c>
    </row>
    <row r="82" spans="1:10" x14ac:dyDescent="0.25">
      <c r="A82">
        <v>77.069000000000003</v>
      </c>
      <c r="B82">
        <v>23.42</v>
      </c>
      <c r="C82">
        <v>13.1</v>
      </c>
      <c r="D82">
        <v>11.32</v>
      </c>
      <c r="E82">
        <v>28.21</v>
      </c>
      <c r="F82">
        <v>38.159999999999997</v>
      </c>
      <c r="G82">
        <v>47.16</v>
      </c>
      <c r="H82">
        <v>9.3000000000000007</v>
      </c>
      <c r="I82">
        <v>50.85</v>
      </c>
      <c r="J82">
        <v>55.98</v>
      </c>
    </row>
    <row r="83" spans="1:10" x14ac:dyDescent="0.25">
      <c r="A83">
        <v>74.245000000000005</v>
      </c>
      <c r="B83">
        <v>22.5</v>
      </c>
      <c r="C83">
        <v>14.9</v>
      </c>
      <c r="D83">
        <v>9.44</v>
      </c>
      <c r="E83">
        <v>29.7</v>
      </c>
      <c r="F83">
        <v>38.26</v>
      </c>
      <c r="G83">
        <v>50.05</v>
      </c>
      <c r="H83">
        <v>10.52</v>
      </c>
      <c r="I83">
        <v>41.2</v>
      </c>
      <c r="J83">
        <v>55.29</v>
      </c>
    </row>
    <row r="84" spans="1:10" x14ac:dyDescent="0.25">
      <c r="A84">
        <v>80.885000000000005</v>
      </c>
      <c r="B84">
        <v>21.25</v>
      </c>
      <c r="C84">
        <v>16.600000000000001</v>
      </c>
      <c r="D84">
        <v>9.82</v>
      </c>
      <c r="E84">
        <v>32.61</v>
      </c>
      <c r="F84">
        <v>43.46</v>
      </c>
      <c r="G84">
        <v>52.41</v>
      </c>
      <c r="H84">
        <v>9.5</v>
      </c>
      <c r="I84">
        <v>39.049999999999997</v>
      </c>
      <c r="J84">
        <v>56.13</v>
      </c>
    </row>
    <row r="85" spans="1:10" x14ac:dyDescent="0.25">
      <c r="A85">
        <v>84.483999999999995</v>
      </c>
      <c r="B85">
        <v>22.45</v>
      </c>
      <c r="C85">
        <v>23.2</v>
      </c>
      <c r="D85">
        <v>9.34</v>
      </c>
      <c r="E85">
        <v>32.06</v>
      </c>
      <c r="F85">
        <v>44.82</v>
      </c>
      <c r="G85">
        <v>52.37</v>
      </c>
      <c r="H85">
        <v>10.27</v>
      </c>
      <c r="I85">
        <v>45.95</v>
      </c>
      <c r="J85">
        <v>57.45</v>
      </c>
    </row>
    <row r="86" spans="1:10" x14ac:dyDescent="0.25">
      <c r="A86">
        <v>75.965000000000003</v>
      </c>
      <c r="B86">
        <v>21.91</v>
      </c>
      <c r="C86">
        <v>36.700000000000003</v>
      </c>
      <c r="D86">
        <v>17.09</v>
      </c>
      <c r="E86">
        <v>28.1</v>
      </c>
      <c r="F86">
        <v>36.83</v>
      </c>
      <c r="G86">
        <v>48.45</v>
      </c>
      <c r="H86">
        <v>10</v>
      </c>
      <c r="I86">
        <v>47.1</v>
      </c>
      <c r="J86">
        <v>57.44</v>
      </c>
    </row>
    <row r="87" spans="1:10" x14ac:dyDescent="0.25">
      <c r="A87">
        <v>80.375</v>
      </c>
      <c r="B87">
        <v>21.8</v>
      </c>
      <c r="C87">
        <v>35.9</v>
      </c>
      <c r="D87">
        <v>17.63</v>
      </c>
      <c r="E87">
        <v>30.53</v>
      </c>
      <c r="F87">
        <v>39.69</v>
      </c>
      <c r="G87">
        <v>46.88</v>
      </c>
      <c r="H87">
        <v>9.7100000000000009</v>
      </c>
      <c r="I87">
        <v>51.8</v>
      </c>
      <c r="J87">
        <v>57.71</v>
      </c>
    </row>
    <row r="88" spans="1:10" x14ac:dyDescent="0.25">
      <c r="A88">
        <v>69.8</v>
      </c>
      <c r="B88">
        <v>22.41</v>
      </c>
      <c r="C88">
        <v>26.5</v>
      </c>
      <c r="D88">
        <v>16.100000000000001</v>
      </c>
      <c r="E88">
        <v>30.96</v>
      </c>
      <c r="F88">
        <v>41.21</v>
      </c>
      <c r="G88">
        <v>48.66</v>
      </c>
      <c r="H88">
        <v>9.7799999999999994</v>
      </c>
      <c r="I88">
        <v>67.75</v>
      </c>
      <c r="J88">
        <v>59.22</v>
      </c>
    </row>
    <row r="89" spans="1:10" x14ac:dyDescent="0.25">
      <c r="A89">
        <v>73.504999999999995</v>
      </c>
      <c r="B89">
        <v>23.11</v>
      </c>
      <c r="C89">
        <v>24.8</v>
      </c>
      <c r="D89">
        <v>14.02</v>
      </c>
      <c r="E89">
        <v>26.84</v>
      </c>
      <c r="F89">
        <v>39.54</v>
      </c>
      <c r="G89">
        <v>48.72</v>
      </c>
      <c r="H89">
        <v>10.42</v>
      </c>
      <c r="I89">
        <v>59.75</v>
      </c>
      <c r="J89">
        <v>62.99</v>
      </c>
    </row>
    <row r="90" spans="1:10" x14ac:dyDescent="0.25">
      <c r="A90">
        <v>76.515000000000001</v>
      </c>
      <c r="B90">
        <v>24.62</v>
      </c>
      <c r="C90">
        <v>24.8</v>
      </c>
      <c r="D90">
        <v>13.89</v>
      </c>
      <c r="E90">
        <v>26.84</v>
      </c>
      <c r="F90">
        <v>38.17</v>
      </c>
      <c r="G90">
        <v>49.02</v>
      </c>
      <c r="H90">
        <v>9.9600000000000009</v>
      </c>
      <c r="I90">
        <v>66.2</v>
      </c>
      <c r="J90">
        <v>64.930000000000007</v>
      </c>
    </row>
    <row r="91" spans="1:10" x14ac:dyDescent="0.25">
      <c r="A91">
        <v>85.88</v>
      </c>
      <c r="B91">
        <v>24.85</v>
      </c>
      <c r="C91">
        <v>25.7</v>
      </c>
      <c r="D91">
        <v>14.84</v>
      </c>
      <c r="E91">
        <v>27.05</v>
      </c>
      <c r="F91">
        <v>39.630000000000003</v>
      </c>
      <c r="G91">
        <v>48.04</v>
      </c>
      <c r="H91">
        <v>10.66</v>
      </c>
      <c r="I91">
        <v>70.95</v>
      </c>
      <c r="J91">
        <v>64</v>
      </c>
    </row>
    <row r="92" spans="1:10" x14ac:dyDescent="0.25">
      <c r="A92">
        <v>87.15</v>
      </c>
      <c r="B92">
        <v>25.23</v>
      </c>
      <c r="C92">
        <v>20</v>
      </c>
      <c r="D92">
        <v>13.58</v>
      </c>
      <c r="E92">
        <v>26.94</v>
      </c>
      <c r="F92">
        <v>40.24</v>
      </c>
      <c r="G92">
        <v>46.02</v>
      </c>
      <c r="H92">
        <v>9.9</v>
      </c>
      <c r="I92">
        <v>57</v>
      </c>
      <c r="J92">
        <v>66.13</v>
      </c>
    </row>
    <row r="93" spans="1:10" x14ac:dyDescent="0.25">
      <c r="A93">
        <v>95.02</v>
      </c>
      <c r="B93">
        <v>24.99</v>
      </c>
      <c r="C93">
        <v>20.8</v>
      </c>
      <c r="D93">
        <v>16.309999999999999</v>
      </c>
      <c r="E93">
        <v>28.29</v>
      </c>
      <c r="F93">
        <v>39.380000000000003</v>
      </c>
      <c r="G93">
        <v>48.09</v>
      </c>
      <c r="H93">
        <v>10.44</v>
      </c>
      <c r="I93">
        <v>61.3</v>
      </c>
      <c r="J93">
        <v>67.864999999999995</v>
      </c>
    </row>
    <row r="94" spans="1:10" x14ac:dyDescent="0.25">
      <c r="A94">
        <v>94.78</v>
      </c>
      <c r="B94">
        <v>25.17</v>
      </c>
      <c r="C94">
        <v>20.8</v>
      </c>
      <c r="D94">
        <v>15.67</v>
      </c>
      <c r="E94">
        <v>27.68</v>
      </c>
      <c r="F94">
        <v>38.47</v>
      </c>
      <c r="G94">
        <v>47.05</v>
      </c>
      <c r="H94">
        <v>9.77</v>
      </c>
      <c r="I94">
        <v>44.25</v>
      </c>
      <c r="J94">
        <v>72.19</v>
      </c>
    </row>
    <row r="95" spans="1:10" x14ac:dyDescent="0.25">
      <c r="A95">
        <v>107.09</v>
      </c>
      <c r="B95">
        <v>24.47</v>
      </c>
      <c r="C95">
        <v>18.8</v>
      </c>
      <c r="D95">
        <v>18.52</v>
      </c>
      <c r="E95">
        <v>31.55</v>
      </c>
      <c r="F95">
        <v>43.22</v>
      </c>
      <c r="G95">
        <v>50.47</v>
      </c>
      <c r="H95">
        <v>9.66</v>
      </c>
      <c r="I95">
        <v>43.9</v>
      </c>
      <c r="J95">
        <v>74.010000000000005</v>
      </c>
    </row>
    <row r="96" spans="1:10" x14ac:dyDescent="0.25">
      <c r="A96">
        <v>113.69</v>
      </c>
      <c r="B96">
        <v>27.64</v>
      </c>
      <c r="C96">
        <v>22.4</v>
      </c>
      <c r="D96">
        <v>19.93</v>
      </c>
      <c r="E96">
        <v>31.5</v>
      </c>
      <c r="F96">
        <v>41.19</v>
      </c>
      <c r="G96">
        <v>50.95</v>
      </c>
      <c r="H96">
        <v>9.6349999999999998</v>
      </c>
      <c r="I96">
        <v>28.55</v>
      </c>
      <c r="J96">
        <v>80.38</v>
      </c>
    </row>
    <row r="97" spans="1:10" x14ac:dyDescent="0.25">
      <c r="A97">
        <v>111.86</v>
      </c>
      <c r="B97">
        <v>27.815000000000001</v>
      </c>
      <c r="C97">
        <v>20.8</v>
      </c>
      <c r="D97">
        <v>22.34</v>
      </c>
      <c r="E97">
        <v>32.86</v>
      </c>
      <c r="F97">
        <v>43.02</v>
      </c>
      <c r="G97">
        <v>51.83</v>
      </c>
      <c r="H97">
        <v>9.52</v>
      </c>
      <c r="I97">
        <v>22.65</v>
      </c>
      <c r="J97">
        <v>72.53</v>
      </c>
    </row>
    <row r="98" spans="1:10" x14ac:dyDescent="0.25">
      <c r="A98">
        <v>119.16</v>
      </c>
      <c r="B98">
        <v>26.364999999999998</v>
      </c>
      <c r="C98">
        <v>33.9</v>
      </c>
      <c r="D98">
        <v>33.659999999999997</v>
      </c>
      <c r="E98">
        <v>28.41</v>
      </c>
      <c r="F98">
        <v>40.380000000000003</v>
      </c>
      <c r="G98">
        <v>50.51</v>
      </c>
      <c r="H98">
        <v>9.5</v>
      </c>
      <c r="I98">
        <v>20.05</v>
      </c>
      <c r="J98">
        <v>64.08</v>
      </c>
    </row>
    <row r="99" spans="1:10" x14ac:dyDescent="0.25">
      <c r="A99">
        <v>121.53</v>
      </c>
      <c r="B99">
        <v>29.51</v>
      </c>
      <c r="C99">
        <v>31.8</v>
      </c>
      <c r="D99">
        <v>39.049999999999997</v>
      </c>
      <c r="E99">
        <v>31.19</v>
      </c>
      <c r="F99">
        <v>43.66</v>
      </c>
      <c r="G99">
        <v>52.76</v>
      </c>
      <c r="H99">
        <v>9.61</v>
      </c>
      <c r="I99">
        <v>24.65</v>
      </c>
      <c r="J99">
        <v>70.22</v>
      </c>
    </row>
    <row r="100" spans="1:10" x14ac:dyDescent="0.25">
      <c r="A100">
        <v>115.28</v>
      </c>
      <c r="B100">
        <v>27.524999999999999</v>
      </c>
      <c r="C100">
        <v>29.5</v>
      </c>
      <c r="D100">
        <v>39.71</v>
      </c>
      <c r="E100">
        <v>31.31</v>
      </c>
      <c r="F100">
        <v>45.9</v>
      </c>
      <c r="G100">
        <v>53.28</v>
      </c>
      <c r="H100">
        <v>9.34</v>
      </c>
      <c r="I100">
        <v>25</v>
      </c>
      <c r="J100">
        <v>66.3</v>
      </c>
    </row>
    <row r="101" spans="1:10" x14ac:dyDescent="0.25">
      <c r="A101">
        <v>108.06</v>
      </c>
      <c r="B101">
        <v>28.83</v>
      </c>
      <c r="C101">
        <v>25.2</v>
      </c>
      <c r="D101">
        <v>34.090000000000003</v>
      </c>
      <c r="E101">
        <v>30.13</v>
      </c>
      <c r="F101">
        <v>45.22</v>
      </c>
      <c r="G101">
        <v>50.64</v>
      </c>
      <c r="H101">
        <v>9.8800000000000008</v>
      </c>
      <c r="I101">
        <v>24.9</v>
      </c>
      <c r="J101">
        <v>62.31</v>
      </c>
    </row>
    <row r="102" spans="1:10" x14ac:dyDescent="0.25">
      <c r="A102">
        <v>114.44</v>
      </c>
      <c r="B102">
        <v>29.31</v>
      </c>
      <c r="C102">
        <v>23.6</v>
      </c>
      <c r="D102">
        <v>43.86</v>
      </c>
      <c r="E102">
        <v>32.22</v>
      </c>
      <c r="F102">
        <v>45.02</v>
      </c>
      <c r="G102">
        <v>50.58</v>
      </c>
      <c r="H102">
        <v>9.69</v>
      </c>
      <c r="I102">
        <v>21.25</v>
      </c>
      <c r="J102">
        <v>65.400000000000006</v>
      </c>
    </row>
    <row r="103" spans="1:10" x14ac:dyDescent="0.25">
      <c r="A103">
        <v>115.735</v>
      </c>
      <c r="B103">
        <v>27.46</v>
      </c>
      <c r="C103">
        <v>20.399999999999999</v>
      </c>
      <c r="D103">
        <v>47.76</v>
      </c>
      <c r="E103">
        <v>34.44</v>
      </c>
      <c r="F103">
        <v>47.93</v>
      </c>
      <c r="G103">
        <v>50.18</v>
      </c>
      <c r="H103">
        <v>10.029999999999999</v>
      </c>
      <c r="I103">
        <v>19.25</v>
      </c>
      <c r="J103">
        <v>66.87</v>
      </c>
    </row>
    <row r="104" spans="1:10" x14ac:dyDescent="0.25">
      <c r="A104">
        <v>131.25</v>
      </c>
      <c r="B104">
        <v>28.42</v>
      </c>
      <c r="C104">
        <v>24.8</v>
      </c>
      <c r="D104">
        <v>50.12</v>
      </c>
      <c r="E104">
        <v>34.1</v>
      </c>
      <c r="F104">
        <v>47.66</v>
      </c>
      <c r="G104">
        <v>55.21</v>
      </c>
      <c r="H104">
        <v>10.07</v>
      </c>
      <c r="I104">
        <v>19.45</v>
      </c>
      <c r="J104">
        <v>72.03</v>
      </c>
    </row>
    <row r="105" spans="1:10" x14ac:dyDescent="0.25">
      <c r="A105">
        <v>118.08</v>
      </c>
      <c r="B105">
        <v>25.88</v>
      </c>
      <c r="C105">
        <v>25.34</v>
      </c>
      <c r="D105">
        <v>46.38</v>
      </c>
      <c r="E105">
        <v>32.94</v>
      </c>
      <c r="F105">
        <v>44.41</v>
      </c>
      <c r="G105">
        <v>52.33</v>
      </c>
      <c r="H105">
        <v>9.7799999999999994</v>
      </c>
      <c r="I105">
        <v>15.25</v>
      </c>
      <c r="J105">
        <v>66.2</v>
      </c>
    </row>
    <row r="106" spans="1:10" x14ac:dyDescent="0.25">
      <c r="A106">
        <v>108.17</v>
      </c>
      <c r="B106">
        <v>26.25</v>
      </c>
      <c r="C106">
        <v>23.1</v>
      </c>
      <c r="D106">
        <v>39.79</v>
      </c>
      <c r="E106">
        <v>32.64</v>
      </c>
      <c r="F106">
        <v>47.77</v>
      </c>
      <c r="G106">
        <v>53.8</v>
      </c>
      <c r="H106">
        <v>9.0399999999999991</v>
      </c>
      <c r="I106">
        <v>12.3</v>
      </c>
      <c r="J106">
        <v>63.47</v>
      </c>
    </row>
    <row r="107" spans="1:10" x14ac:dyDescent="0.25">
      <c r="A107">
        <v>122.71</v>
      </c>
      <c r="B107">
        <v>28.85</v>
      </c>
      <c r="C107">
        <v>17.399999999999999</v>
      </c>
      <c r="D107">
        <v>49.09</v>
      </c>
      <c r="E107">
        <v>32.24</v>
      </c>
      <c r="F107">
        <v>49.07</v>
      </c>
      <c r="G107">
        <v>60.23</v>
      </c>
      <c r="H107">
        <v>9.27</v>
      </c>
      <c r="I107">
        <v>9.85</v>
      </c>
      <c r="J107">
        <v>63.04</v>
      </c>
    </row>
    <row r="108" spans="1:10" x14ac:dyDescent="0.25">
      <c r="A108">
        <v>109.45</v>
      </c>
      <c r="B108">
        <v>27.25</v>
      </c>
      <c r="C108">
        <v>18</v>
      </c>
      <c r="D108">
        <v>54.37</v>
      </c>
      <c r="E108">
        <v>35.74</v>
      </c>
      <c r="F108">
        <v>52.5</v>
      </c>
      <c r="G108">
        <v>61.11</v>
      </c>
      <c r="H108">
        <v>9.1999999999999993</v>
      </c>
      <c r="I108">
        <v>8.4499999999999993</v>
      </c>
      <c r="J108">
        <v>62.42</v>
      </c>
    </row>
    <row r="109" spans="1:10" x14ac:dyDescent="0.25">
      <c r="A109">
        <v>119.76</v>
      </c>
      <c r="B109">
        <v>27.155000000000001</v>
      </c>
      <c r="C109">
        <v>18.399999999999999</v>
      </c>
      <c r="D109">
        <v>56.57</v>
      </c>
      <c r="E109">
        <v>32.369999999999997</v>
      </c>
      <c r="F109">
        <v>45.86</v>
      </c>
      <c r="G109">
        <v>59.17</v>
      </c>
      <c r="H109">
        <v>9.93</v>
      </c>
      <c r="I109">
        <v>5.35</v>
      </c>
      <c r="J109">
        <v>58.65</v>
      </c>
    </row>
    <row r="110" spans="1:10" x14ac:dyDescent="0.25">
      <c r="A110">
        <v>100.32</v>
      </c>
      <c r="B110">
        <v>23.79</v>
      </c>
      <c r="C110">
        <v>5.6</v>
      </c>
      <c r="D110">
        <v>42.55</v>
      </c>
      <c r="E110">
        <v>31.12</v>
      </c>
      <c r="F110">
        <v>41.5</v>
      </c>
      <c r="G110">
        <v>57.63</v>
      </c>
      <c r="H110">
        <v>8.25</v>
      </c>
      <c r="I110">
        <v>3.7156000000000002</v>
      </c>
      <c r="J110">
        <v>57.41</v>
      </c>
    </row>
    <row r="111" spans="1:10" x14ac:dyDescent="0.25">
      <c r="A111">
        <v>100.83</v>
      </c>
      <c r="B111">
        <v>26.18</v>
      </c>
      <c r="C111">
        <v>5</v>
      </c>
      <c r="D111">
        <v>36.78</v>
      </c>
      <c r="E111">
        <v>30.52</v>
      </c>
      <c r="F111">
        <v>39.71</v>
      </c>
      <c r="G111">
        <v>63.14</v>
      </c>
      <c r="H111">
        <v>7.5600000000000005</v>
      </c>
      <c r="I111">
        <v>2.9031000000000002</v>
      </c>
      <c r="J111">
        <v>59.2</v>
      </c>
    </row>
    <row r="112" spans="1:10" x14ac:dyDescent="0.25">
      <c r="A112">
        <v>100.09</v>
      </c>
      <c r="B112">
        <v>28.47</v>
      </c>
      <c r="C112">
        <v>8.0631000000000004</v>
      </c>
      <c r="D112">
        <v>39.549999999999997</v>
      </c>
      <c r="E112">
        <v>32.450000000000003</v>
      </c>
      <c r="F112">
        <v>42.04</v>
      </c>
      <c r="G112">
        <v>65.36</v>
      </c>
      <c r="H112">
        <v>8.02</v>
      </c>
      <c r="I112">
        <v>3.4750000000000001</v>
      </c>
      <c r="J112">
        <v>64.61</v>
      </c>
    </row>
    <row r="113" spans="1:10" x14ac:dyDescent="0.25">
      <c r="A113">
        <v>103.41</v>
      </c>
      <c r="B113">
        <v>27.49</v>
      </c>
      <c r="C113">
        <v>7.8</v>
      </c>
      <c r="D113">
        <v>45.58</v>
      </c>
      <c r="E113">
        <v>34.76</v>
      </c>
      <c r="F113">
        <v>42.78</v>
      </c>
      <c r="G113">
        <v>66.010000000000005</v>
      </c>
      <c r="H113">
        <v>9.59</v>
      </c>
      <c r="I113">
        <v>4.335</v>
      </c>
      <c r="J113">
        <v>65.55</v>
      </c>
    </row>
    <row r="114" spans="1:10" x14ac:dyDescent="0.25">
      <c r="A114">
        <v>105.52</v>
      </c>
      <c r="B114">
        <v>29.05</v>
      </c>
      <c r="C114">
        <v>6.1</v>
      </c>
      <c r="D114">
        <v>49.65</v>
      </c>
      <c r="E114">
        <v>36.15</v>
      </c>
      <c r="F114">
        <v>44.49</v>
      </c>
      <c r="G114">
        <v>69.099999999999994</v>
      </c>
      <c r="H114">
        <v>10.8</v>
      </c>
      <c r="I114">
        <v>3.9994000000000001</v>
      </c>
      <c r="J114">
        <v>67.849999999999994</v>
      </c>
    </row>
    <row r="115" spans="1:10" x14ac:dyDescent="0.25">
      <c r="A115">
        <v>98.63</v>
      </c>
      <c r="B115">
        <v>28.69</v>
      </c>
      <c r="C115">
        <v>5.7268999999999997</v>
      </c>
      <c r="D115">
        <v>45.45</v>
      </c>
      <c r="E115">
        <v>36.28</v>
      </c>
      <c r="F115">
        <v>42.54</v>
      </c>
      <c r="G115">
        <v>74.89</v>
      </c>
      <c r="H115">
        <v>11.14</v>
      </c>
      <c r="I115">
        <v>3.3209</v>
      </c>
      <c r="J115">
        <v>68.66</v>
      </c>
    </row>
    <row r="116" spans="1:10" x14ac:dyDescent="0.25">
      <c r="A116">
        <v>112.19</v>
      </c>
      <c r="B116">
        <v>30.53</v>
      </c>
      <c r="C116">
        <v>5.87</v>
      </c>
      <c r="D116">
        <v>50.23</v>
      </c>
      <c r="E116">
        <v>38.39</v>
      </c>
      <c r="F116">
        <v>41.74</v>
      </c>
      <c r="G116">
        <v>74.7</v>
      </c>
      <c r="H116">
        <v>16.62</v>
      </c>
      <c r="I116">
        <v>3.35</v>
      </c>
      <c r="J116">
        <v>70.489999999999995</v>
      </c>
    </row>
    <row r="117" spans="1:10" x14ac:dyDescent="0.25">
      <c r="A117">
        <v>106.74</v>
      </c>
      <c r="B117">
        <v>31.44</v>
      </c>
      <c r="C117">
        <v>5.3</v>
      </c>
      <c r="D117">
        <v>48.46</v>
      </c>
      <c r="E117">
        <v>39.18</v>
      </c>
      <c r="F117">
        <v>44.28</v>
      </c>
      <c r="G117">
        <v>77.11</v>
      </c>
      <c r="H117">
        <v>18.57</v>
      </c>
      <c r="I117">
        <v>3.65</v>
      </c>
      <c r="J117">
        <v>69.23</v>
      </c>
    </row>
    <row r="118" spans="1:10" x14ac:dyDescent="0.25">
      <c r="A118">
        <v>104.53</v>
      </c>
      <c r="B118">
        <v>31.72</v>
      </c>
      <c r="C118">
        <v>4.7</v>
      </c>
      <c r="D118">
        <v>50.64</v>
      </c>
      <c r="E118">
        <v>38.04</v>
      </c>
      <c r="F118">
        <v>43.74</v>
      </c>
      <c r="G118">
        <v>75.42</v>
      </c>
      <c r="H118">
        <v>21.54</v>
      </c>
      <c r="I118">
        <v>4.05</v>
      </c>
      <c r="J118">
        <v>68.08</v>
      </c>
    </row>
    <row r="119" spans="1:10" x14ac:dyDescent="0.25">
      <c r="A119">
        <v>102.18</v>
      </c>
      <c r="B119">
        <v>30.68</v>
      </c>
      <c r="C119">
        <v>3.1</v>
      </c>
      <c r="D119">
        <v>43.77</v>
      </c>
      <c r="E119">
        <v>36.39</v>
      </c>
      <c r="F119">
        <v>45.14</v>
      </c>
      <c r="G119">
        <v>70.78</v>
      </c>
      <c r="H119">
        <v>21.2</v>
      </c>
      <c r="I119">
        <v>3.64</v>
      </c>
      <c r="J119">
        <v>71.150000000000006</v>
      </c>
    </row>
    <row r="120" spans="1:10" x14ac:dyDescent="0.25">
      <c r="A120">
        <v>118.51</v>
      </c>
      <c r="B120">
        <v>29.82</v>
      </c>
      <c r="C120">
        <v>3.2240000000000002</v>
      </c>
      <c r="D120">
        <v>46.45</v>
      </c>
      <c r="E120">
        <v>43.27</v>
      </c>
      <c r="F120">
        <v>52.13</v>
      </c>
      <c r="G120">
        <v>76.739999999999995</v>
      </c>
      <c r="H120">
        <v>20.149999999999999</v>
      </c>
      <c r="I120">
        <v>4.2</v>
      </c>
      <c r="J120">
        <v>81.45</v>
      </c>
    </row>
    <row r="121" spans="1:10" x14ac:dyDescent="0.25">
      <c r="A121">
        <v>115.75</v>
      </c>
      <c r="B121">
        <v>30.22</v>
      </c>
      <c r="C121">
        <v>3.21</v>
      </c>
      <c r="D121">
        <v>38.700000000000003</v>
      </c>
      <c r="E121">
        <v>47.23</v>
      </c>
      <c r="F121">
        <v>55.81</v>
      </c>
      <c r="G121">
        <v>75.75</v>
      </c>
      <c r="H121">
        <v>22.5</v>
      </c>
      <c r="I121">
        <v>4.71</v>
      </c>
      <c r="J121">
        <v>85.3</v>
      </c>
    </row>
    <row r="122" spans="1:10" x14ac:dyDescent="0.25">
      <c r="A122">
        <v>116.15</v>
      </c>
      <c r="B122">
        <v>30.72</v>
      </c>
      <c r="C122">
        <v>6.34</v>
      </c>
      <c r="D122">
        <v>42.91</v>
      </c>
      <c r="E122">
        <v>44.53</v>
      </c>
      <c r="F122">
        <v>56.12</v>
      </c>
      <c r="G122">
        <v>70.58</v>
      </c>
      <c r="H122">
        <v>22.45</v>
      </c>
      <c r="I122">
        <v>5.46</v>
      </c>
      <c r="J122">
        <v>84.6</v>
      </c>
    </row>
    <row r="123" spans="1:10" x14ac:dyDescent="0.25">
      <c r="A123">
        <v>123.51</v>
      </c>
      <c r="B123">
        <v>34.18</v>
      </c>
      <c r="C123">
        <v>6.6899999999999995</v>
      </c>
      <c r="D123">
        <v>44.16</v>
      </c>
      <c r="E123">
        <v>45.02</v>
      </c>
      <c r="F123">
        <v>58.12</v>
      </c>
      <c r="G123">
        <v>72.959999999999994</v>
      </c>
      <c r="H123">
        <v>26.9</v>
      </c>
      <c r="I123">
        <v>6.83</v>
      </c>
      <c r="J123">
        <v>86.8</v>
      </c>
    </row>
    <row r="124" spans="1:10" x14ac:dyDescent="0.25">
      <c r="A124">
        <v>124.43</v>
      </c>
      <c r="B124">
        <v>33.799999999999997</v>
      </c>
      <c r="C124">
        <v>6.06</v>
      </c>
      <c r="D124">
        <v>43.3</v>
      </c>
      <c r="E124">
        <v>42.82</v>
      </c>
      <c r="F124">
        <v>55.64</v>
      </c>
      <c r="G124">
        <v>72.27</v>
      </c>
      <c r="H124">
        <v>28.05</v>
      </c>
      <c r="I124">
        <v>7.65</v>
      </c>
      <c r="J124">
        <v>85.65</v>
      </c>
    </row>
    <row r="126" spans="1:10" x14ac:dyDescent="0.25">
      <c r="A126">
        <f t="shared" ref="A126:J126" si="0">STDEV(A2:A124)</f>
        <v>35.76923086092264</v>
      </c>
      <c r="B126">
        <f t="shared" si="0"/>
        <v>4.6818034929310546</v>
      </c>
      <c r="C126">
        <f t="shared" si="0"/>
        <v>83.746428002944384</v>
      </c>
      <c r="D126">
        <f t="shared" si="0"/>
        <v>15.790979461295649</v>
      </c>
      <c r="E126">
        <f t="shared" si="0"/>
        <v>8.0806726517741758</v>
      </c>
      <c r="F126">
        <f t="shared" si="0"/>
        <v>68.243148482136405</v>
      </c>
      <c r="G126">
        <f t="shared" si="0"/>
        <v>14.571355002493396</v>
      </c>
      <c r="H126">
        <f t="shared" si="0"/>
        <v>4.5119740202609284</v>
      </c>
      <c r="I126">
        <f t="shared" si="0"/>
        <v>45.606939752757377</v>
      </c>
      <c r="J126">
        <f t="shared" si="0"/>
        <v>13.003822750287179</v>
      </c>
    </row>
    <row r="127" spans="1:10" x14ac:dyDescent="0.25">
      <c r="A127">
        <f t="shared" ref="A127:I127" si="1">AVERAGE(A2:A124)</f>
        <v>57.51172357723577</v>
      </c>
      <c r="B127">
        <f t="shared" si="1"/>
        <v>23.561707317073168</v>
      </c>
      <c r="C127">
        <f t="shared" si="1"/>
        <v>65.734275609756125</v>
      </c>
      <c r="D127">
        <f t="shared" si="1"/>
        <v>16.287073170731709</v>
      </c>
      <c r="E127">
        <f t="shared" si="1"/>
        <v>26.489105691056913</v>
      </c>
      <c r="F127">
        <f t="shared" si="1"/>
        <v>60.423099999999998</v>
      </c>
      <c r="G127">
        <f t="shared" si="1"/>
        <v>42.200691056910578</v>
      </c>
      <c r="H127">
        <f t="shared" si="1"/>
        <v>9.3526422764227632</v>
      </c>
      <c r="I127">
        <f t="shared" si="1"/>
        <v>66.913934959349561</v>
      </c>
      <c r="J127">
        <f t="shared" ref="J127" si="2">AVERAGE(J2:J124)</f>
        <v>52.728495934959334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3"/>
  <sheetViews>
    <sheetView tabSelected="1" topLeftCell="A67" workbookViewId="0">
      <selection activeCell="E80" sqref="E80"/>
    </sheetView>
  </sheetViews>
  <sheetFormatPr defaultColWidth="29.140625" defaultRowHeight="15" x14ac:dyDescent="0.25"/>
  <sheetData>
    <row r="1" spans="1:9" x14ac:dyDescent="0.25">
      <c r="A1" t="s">
        <v>2</v>
      </c>
      <c r="B1" t="s">
        <v>633</v>
      </c>
      <c r="C1" t="s">
        <v>429</v>
      </c>
      <c r="D1" t="s">
        <v>634</v>
      </c>
      <c r="E1" t="s">
        <v>635</v>
      </c>
      <c r="F1" t="s">
        <v>636</v>
      </c>
      <c r="G1" t="s">
        <v>430</v>
      </c>
      <c r="H1" t="s">
        <v>951</v>
      </c>
      <c r="I1" t="s">
        <v>952</v>
      </c>
    </row>
    <row r="2" spans="1:9" x14ac:dyDescent="0.25">
      <c r="A2" s="17" t="s">
        <v>205</v>
      </c>
      <c r="B2" t="s">
        <v>317</v>
      </c>
      <c r="C2" t="s">
        <v>431</v>
      </c>
      <c r="D2" t="s">
        <v>543</v>
      </c>
      <c r="E2" t="s">
        <v>637</v>
      </c>
      <c r="F2" t="s">
        <v>713</v>
      </c>
      <c r="G2" s="12" t="s">
        <v>825</v>
      </c>
      <c r="H2" s="29">
        <v>0.26529738806123654</v>
      </c>
      <c r="I2" s="18">
        <v>0.25251527807354662</v>
      </c>
    </row>
    <row r="3" spans="1:9" x14ac:dyDescent="0.25">
      <c r="A3" s="17" t="s">
        <v>206</v>
      </c>
      <c r="B3" t="s">
        <v>318</v>
      </c>
      <c r="C3" t="s">
        <v>432</v>
      </c>
      <c r="D3" t="s">
        <v>544</v>
      </c>
      <c r="E3" t="s">
        <v>638</v>
      </c>
      <c r="F3" t="s">
        <v>714</v>
      </c>
      <c r="G3" s="12" t="s">
        <v>826</v>
      </c>
      <c r="H3" s="29">
        <v>0.26367424244748233</v>
      </c>
      <c r="I3" s="18">
        <v>0.25070177258726389</v>
      </c>
    </row>
    <row r="4" spans="1:9" x14ac:dyDescent="0.25">
      <c r="A4" s="17" t="s">
        <v>207</v>
      </c>
      <c r="B4" t="s">
        <v>319</v>
      </c>
      <c r="C4" t="s">
        <v>433</v>
      </c>
      <c r="D4" t="s">
        <v>545</v>
      </c>
      <c r="E4" t="s">
        <v>639</v>
      </c>
      <c r="F4" t="s">
        <v>715</v>
      </c>
      <c r="G4" s="12" t="s">
        <v>827</v>
      </c>
      <c r="H4" s="29">
        <v>0.26211757219601289</v>
      </c>
      <c r="I4" s="18">
        <v>0.24893466111758816</v>
      </c>
    </row>
    <row r="5" spans="1:9" x14ac:dyDescent="0.25">
      <c r="A5" s="17" t="s">
        <v>208</v>
      </c>
      <c r="B5" t="s">
        <v>320</v>
      </c>
      <c r="C5" t="s">
        <v>434</v>
      </c>
      <c r="D5" t="s">
        <v>546</v>
      </c>
      <c r="E5" t="s">
        <v>640</v>
      </c>
      <c r="F5" t="s">
        <v>716</v>
      </c>
      <c r="G5" s="12" t="s">
        <v>828</v>
      </c>
      <c r="H5" s="29">
        <v>0.26061498380146797</v>
      </c>
      <c r="I5" s="18">
        <v>0.24722325859517033</v>
      </c>
    </row>
    <row r="6" spans="1:9" x14ac:dyDescent="0.25">
      <c r="A6" s="17" t="s">
        <v>209</v>
      </c>
      <c r="B6" t="s">
        <v>321</v>
      </c>
      <c r="C6" t="s">
        <v>435</v>
      </c>
      <c r="D6" t="s">
        <v>547</v>
      </c>
      <c r="E6" t="s">
        <v>641</v>
      </c>
      <c r="F6" t="s">
        <v>717</v>
      </c>
      <c r="G6" s="12" t="s">
        <v>829</v>
      </c>
      <c r="H6" s="29">
        <v>0.25916784145915128</v>
      </c>
      <c r="I6" s="18">
        <v>0.24550816646317719</v>
      </c>
    </row>
    <row r="7" spans="1:9" x14ac:dyDescent="0.25">
      <c r="A7" s="17" t="s">
        <v>210</v>
      </c>
      <c r="B7" t="s">
        <v>322</v>
      </c>
      <c r="C7" t="s">
        <v>436</v>
      </c>
      <c r="D7" t="s">
        <v>548</v>
      </c>
      <c r="E7" t="s">
        <v>642</v>
      </c>
      <c r="F7" t="s">
        <v>718</v>
      </c>
      <c r="G7" s="12" t="s">
        <v>830</v>
      </c>
      <c r="H7" s="29">
        <v>0.25777698631059021</v>
      </c>
      <c r="I7" s="18">
        <v>0.24396176235948847</v>
      </c>
    </row>
    <row r="8" spans="1:9" x14ac:dyDescent="0.25">
      <c r="A8" s="17" t="s">
        <v>211</v>
      </c>
      <c r="B8" t="s">
        <v>323</v>
      </c>
      <c r="C8" t="s">
        <v>437</v>
      </c>
      <c r="D8" t="s">
        <v>549</v>
      </c>
      <c r="E8" t="s">
        <v>643</v>
      </c>
      <c r="F8" t="s">
        <v>719</v>
      </c>
      <c r="G8" s="12" t="s">
        <v>831</v>
      </c>
      <c r="H8" s="29">
        <v>0.2564424092126017</v>
      </c>
      <c r="I8" s="18">
        <v>0.24236553617119008</v>
      </c>
    </row>
    <row r="9" spans="1:9" x14ac:dyDescent="0.25">
      <c r="A9" s="17" t="s">
        <v>212</v>
      </c>
      <c r="B9" t="s">
        <v>324</v>
      </c>
      <c r="C9" t="s">
        <v>438</v>
      </c>
      <c r="D9" t="s">
        <v>550</v>
      </c>
      <c r="E9" t="s">
        <v>644</v>
      </c>
      <c r="F9" t="s">
        <v>720</v>
      </c>
      <c r="G9" s="12" t="s">
        <v>832</v>
      </c>
      <c r="H9" s="29">
        <v>0.25516428709816957</v>
      </c>
      <c r="I9" s="18">
        <v>0.24087566346003295</v>
      </c>
    </row>
    <row r="10" spans="1:9" x14ac:dyDescent="0.25">
      <c r="A10" s="17" t="s">
        <v>213</v>
      </c>
      <c r="B10" t="s">
        <v>325</v>
      </c>
      <c r="C10" t="s">
        <v>439</v>
      </c>
      <c r="D10" t="s">
        <v>551</v>
      </c>
      <c r="E10" t="s">
        <v>645</v>
      </c>
      <c r="F10" t="s">
        <v>721</v>
      </c>
      <c r="G10" s="12" t="s">
        <v>833</v>
      </c>
      <c r="H10" s="29">
        <v>0.25394255240709362</v>
      </c>
      <c r="I10" s="18">
        <v>0.23943248735330724</v>
      </c>
    </row>
    <row r="11" spans="1:9" x14ac:dyDescent="0.25">
      <c r="A11" s="17" t="s">
        <v>214</v>
      </c>
      <c r="B11" t="s">
        <v>326</v>
      </c>
      <c r="C11" t="s">
        <v>440</v>
      </c>
      <c r="D11" t="s">
        <v>552</v>
      </c>
      <c r="E11" t="s">
        <v>646</v>
      </c>
      <c r="F11" t="s">
        <v>722</v>
      </c>
      <c r="G11" s="12" t="s">
        <v>834</v>
      </c>
      <c r="H11" s="29">
        <v>0.25277765013244391</v>
      </c>
      <c r="I11" s="18">
        <v>0.23804899866362933</v>
      </c>
    </row>
    <row r="12" spans="1:9" x14ac:dyDescent="0.25">
      <c r="A12" s="17" t="s">
        <v>215</v>
      </c>
      <c r="B12" t="s">
        <v>327</v>
      </c>
      <c r="C12" t="s">
        <v>441</v>
      </c>
      <c r="D12" t="s">
        <v>553</v>
      </c>
      <c r="E12" t="s">
        <v>647</v>
      </c>
      <c r="F12" t="s">
        <v>723</v>
      </c>
      <c r="G12" s="12" t="s">
        <v>835</v>
      </c>
      <c r="H12" s="29">
        <v>0.25166962342018556</v>
      </c>
      <c r="I12" s="18">
        <v>0.23671983701381946</v>
      </c>
    </row>
    <row r="13" spans="1:9" x14ac:dyDescent="0.25">
      <c r="A13" s="17" t="s">
        <v>216</v>
      </c>
      <c r="B13" t="s">
        <v>328</v>
      </c>
      <c r="C13" t="s">
        <v>442</v>
      </c>
      <c r="D13" t="s">
        <v>554</v>
      </c>
      <c r="E13" t="s">
        <v>648</v>
      </c>
      <c r="F13" t="s">
        <v>724</v>
      </c>
      <c r="G13" s="12" t="s">
        <v>836</v>
      </c>
      <c r="H13" s="29">
        <v>0.25061866437871611</v>
      </c>
      <c r="I13" s="18">
        <v>0.23544391676825721</v>
      </c>
    </row>
    <row r="14" spans="1:9" x14ac:dyDescent="0.25">
      <c r="A14" s="17" t="s">
        <v>217</v>
      </c>
      <c r="B14" t="s">
        <v>329</v>
      </c>
      <c r="C14" t="s">
        <v>443</v>
      </c>
      <c r="D14" t="s">
        <v>555</v>
      </c>
      <c r="E14" t="s">
        <v>648</v>
      </c>
      <c r="F14" t="s">
        <v>725</v>
      </c>
      <c r="G14" s="12" t="s">
        <v>837</v>
      </c>
      <c r="H14" s="29">
        <v>0.24962490191475503</v>
      </c>
      <c r="I14" s="18">
        <v>0.23422141643327551</v>
      </c>
    </row>
    <row r="15" spans="1:9" x14ac:dyDescent="0.25">
      <c r="A15" s="17" t="s">
        <v>218</v>
      </c>
      <c r="B15" t="s">
        <v>330</v>
      </c>
      <c r="C15" t="s">
        <v>444</v>
      </c>
      <c r="D15" t="s">
        <v>556</v>
      </c>
      <c r="E15" t="s">
        <v>649</v>
      </c>
      <c r="F15" t="s">
        <v>726</v>
      </c>
      <c r="G15" s="12" t="s">
        <v>838</v>
      </c>
      <c r="H15" s="29">
        <v>0.24868545071827533</v>
      </c>
      <c r="I15" s="18">
        <v>0.23305242044296387</v>
      </c>
    </row>
    <row r="16" spans="1:9" x14ac:dyDescent="0.25">
      <c r="A16" s="17" t="s">
        <v>219</v>
      </c>
      <c r="B16" t="s">
        <v>331</v>
      </c>
      <c r="C16" t="s">
        <v>445</v>
      </c>
      <c r="D16" t="s">
        <v>557</v>
      </c>
      <c r="E16" t="s">
        <v>650</v>
      </c>
      <c r="F16" t="s">
        <v>727</v>
      </c>
      <c r="G16" s="12" t="s">
        <v>839</v>
      </c>
      <c r="H16" s="29">
        <v>0.24698603952150569</v>
      </c>
      <c r="I16" s="18">
        <v>0.23193719038426425</v>
      </c>
    </row>
    <row r="17" spans="1:9" x14ac:dyDescent="0.25">
      <c r="A17" s="17" t="s">
        <v>220</v>
      </c>
      <c r="B17" t="s">
        <v>332</v>
      </c>
      <c r="C17" t="s">
        <v>446</v>
      </c>
      <c r="D17" t="s">
        <v>558</v>
      </c>
      <c r="E17" t="s">
        <v>651</v>
      </c>
      <c r="F17" t="s">
        <v>728</v>
      </c>
      <c r="G17" s="12" t="s">
        <v>840</v>
      </c>
      <c r="H17" s="29">
        <v>0.24622188113312851</v>
      </c>
      <c r="I17" s="18">
        <v>0.2308758110305433</v>
      </c>
    </row>
    <row r="18" spans="1:9" x14ac:dyDescent="0.25">
      <c r="A18" s="17" t="s">
        <v>221</v>
      </c>
      <c r="B18" t="s">
        <v>333</v>
      </c>
      <c r="C18" t="s">
        <v>447</v>
      </c>
      <c r="D18" t="s">
        <v>559</v>
      </c>
      <c r="E18" t="s">
        <v>652</v>
      </c>
      <c r="F18" t="s">
        <v>729</v>
      </c>
      <c r="G18" s="12" t="s">
        <v>841</v>
      </c>
      <c r="H18" s="29">
        <v>0.24551600295690904</v>
      </c>
      <c r="I18" s="18">
        <v>0.22986846175270156</v>
      </c>
    </row>
    <row r="19" spans="1:9" x14ac:dyDescent="0.25">
      <c r="A19" s="17" t="s">
        <v>222</v>
      </c>
      <c r="B19" t="s">
        <v>334</v>
      </c>
      <c r="C19" t="s">
        <v>448</v>
      </c>
      <c r="D19" t="s">
        <v>560</v>
      </c>
      <c r="E19" t="s">
        <v>653</v>
      </c>
      <c r="F19" t="s">
        <v>730</v>
      </c>
      <c r="G19" s="12" t="s">
        <v>842</v>
      </c>
      <c r="H19" s="29">
        <v>0.24486806732842317</v>
      </c>
      <c r="I19" s="18">
        <v>0.228915189563099</v>
      </c>
    </row>
    <row r="20" spans="1:9" x14ac:dyDescent="0.25">
      <c r="A20" s="17" t="s">
        <v>223</v>
      </c>
      <c r="B20" t="s">
        <v>335</v>
      </c>
      <c r="C20" t="s">
        <v>449</v>
      </c>
      <c r="D20" t="s">
        <v>561</v>
      </c>
      <c r="E20" t="s">
        <v>654</v>
      </c>
      <c r="F20" t="s">
        <v>731</v>
      </c>
      <c r="G20" s="12" t="s">
        <v>843</v>
      </c>
      <c r="H20" s="29">
        <v>0.24427817658546305</v>
      </c>
      <c r="I20" s="18">
        <v>0.22801609484947807</v>
      </c>
    </row>
    <row r="21" spans="1:9" x14ac:dyDescent="0.25">
      <c r="A21" s="17" t="s">
        <v>224</v>
      </c>
      <c r="B21" t="s">
        <v>336</v>
      </c>
      <c r="C21" t="s">
        <v>450</v>
      </c>
      <c r="D21" t="s">
        <v>562</v>
      </c>
      <c r="E21" t="s">
        <v>655</v>
      </c>
      <c r="F21" t="s">
        <v>732</v>
      </c>
      <c r="G21" s="12" t="s">
        <v>844</v>
      </c>
      <c r="H21" s="29">
        <v>0.24374683284252094</v>
      </c>
      <c r="I21" s="18">
        <v>0.22717132751286975</v>
      </c>
    </row>
    <row r="22" spans="1:9" x14ac:dyDescent="0.25">
      <c r="A22" s="17" t="s">
        <v>225</v>
      </c>
      <c r="B22" t="s">
        <v>337</v>
      </c>
      <c r="C22" t="s">
        <v>451</v>
      </c>
      <c r="D22" t="s">
        <v>563</v>
      </c>
      <c r="E22" t="s">
        <v>656</v>
      </c>
      <c r="F22" t="s">
        <v>733</v>
      </c>
      <c r="G22" s="12" t="s">
        <v>845</v>
      </c>
      <c r="H22" s="29">
        <v>0.24327370841745988</v>
      </c>
      <c r="I22" s="18">
        <v>0.22638092035229734</v>
      </c>
    </row>
    <row r="23" spans="1:9" x14ac:dyDescent="0.25">
      <c r="A23" s="17" t="s">
        <v>226</v>
      </c>
      <c r="B23" t="s">
        <v>338</v>
      </c>
      <c r="C23" t="s">
        <v>452</v>
      </c>
      <c r="D23" t="s">
        <v>564</v>
      </c>
      <c r="E23" t="s">
        <v>657</v>
      </c>
      <c r="F23" t="s">
        <v>734</v>
      </c>
      <c r="G23" s="12" t="s">
        <v>846</v>
      </c>
      <c r="H23" s="29">
        <v>0.24286639389872849</v>
      </c>
      <c r="I23" s="18">
        <v>0.22564504231773416</v>
      </c>
    </row>
    <row r="24" spans="1:9" x14ac:dyDescent="0.25">
      <c r="A24" s="17" t="s">
        <v>227</v>
      </c>
      <c r="B24" t="s">
        <v>339</v>
      </c>
      <c r="C24" t="s">
        <v>453</v>
      </c>
      <c r="D24" t="s">
        <v>565</v>
      </c>
      <c r="E24" t="s">
        <v>658</v>
      </c>
      <c r="F24" t="s">
        <v>735</v>
      </c>
      <c r="G24" s="12" t="s">
        <v>847</v>
      </c>
      <c r="H24" s="29">
        <v>0.24250682774848806</v>
      </c>
      <c r="I24" s="18">
        <v>0.22496379234417743</v>
      </c>
    </row>
    <row r="25" spans="1:9" x14ac:dyDescent="0.25">
      <c r="A25" s="17" t="s">
        <v>228</v>
      </c>
      <c r="B25" t="s">
        <v>340</v>
      </c>
      <c r="C25" t="s">
        <v>454</v>
      </c>
      <c r="D25" t="s">
        <v>566</v>
      </c>
      <c r="E25" t="s">
        <v>659</v>
      </c>
      <c r="F25" t="s">
        <v>736</v>
      </c>
      <c r="G25" s="12" t="s">
        <v>848</v>
      </c>
      <c r="H25" s="29">
        <v>0.24220768537140161</v>
      </c>
      <c r="I25" s="18">
        <v>0.2243373134423069</v>
      </c>
    </row>
    <row r="26" spans="1:9" x14ac:dyDescent="0.25">
      <c r="A26" s="17" t="s">
        <v>229</v>
      </c>
      <c r="B26" t="s">
        <v>341</v>
      </c>
      <c r="C26" t="s">
        <v>455</v>
      </c>
      <c r="D26" t="s">
        <v>567</v>
      </c>
      <c r="E26" t="s">
        <v>660</v>
      </c>
      <c r="F26" t="s">
        <v>737</v>
      </c>
      <c r="G26" s="12" t="s">
        <v>849</v>
      </c>
      <c r="H26" s="29">
        <v>0.24197013216454008</v>
      </c>
      <c r="I26" s="18">
        <v>0.22376574597190868</v>
      </c>
    </row>
    <row r="27" spans="1:9" x14ac:dyDescent="0.25">
      <c r="A27" s="17" t="s">
        <v>230</v>
      </c>
      <c r="B27" t="s">
        <v>342</v>
      </c>
      <c r="C27" t="s">
        <v>456</v>
      </c>
      <c r="D27" t="s">
        <v>568</v>
      </c>
      <c r="E27" t="s">
        <v>661</v>
      </c>
      <c r="F27" t="s">
        <v>738</v>
      </c>
      <c r="G27" s="12" t="s">
        <v>850</v>
      </c>
      <c r="H27" s="29">
        <v>0.2417935380464413</v>
      </c>
      <c r="I27" s="18">
        <v>0.22324929556103887</v>
      </c>
    </row>
    <row r="28" spans="1:9" x14ac:dyDescent="0.25">
      <c r="A28" s="17" t="s">
        <v>231</v>
      </c>
      <c r="B28" t="s">
        <v>343</v>
      </c>
      <c r="C28" t="s">
        <v>457</v>
      </c>
      <c r="D28" t="s">
        <v>569</v>
      </c>
      <c r="E28" t="s">
        <v>662</v>
      </c>
      <c r="F28" t="s">
        <v>739</v>
      </c>
      <c r="G28" s="12" t="s">
        <v>851</v>
      </c>
      <c r="H28" s="29">
        <v>0.24167352880831208</v>
      </c>
      <c r="I28" s="18">
        <v>0.22278813454681062</v>
      </c>
    </row>
    <row r="29" spans="1:9" x14ac:dyDescent="0.25">
      <c r="A29" s="17" t="s">
        <v>232</v>
      </c>
      <c r="B29" t="s">
        <v>344</v>
      </c>
      <c r="C29" t="s">
        <v>458</v>
      </c>
      <c r="D29" t="s">
        <v>570</v>
      </c>
      <c r="E29" t="s">
        <v>663</v>
      </c>
      <c r="F29" t="s">
        <v>740</v>
      </c>
      <c r="G29" s="12" t="s">
        <v>852</v>
      </c>
      <c r="H29" s="29">
        <v>0.24160950516040905</v>
      </c>
      <c r="I29" s="18">
        <v>0.22238251369633477</v>
      </c>
    </row>
    <row r="30" spans="1:9" x14ac:dyDescent="0.25">
      <c r="A30" s="17" t="s">
        <v>233</v>
      </c>
      <c r="B30" t="s">
        <v>345</v>
      </c>
      <c r="C30" t="s">
        <v>459</v>
      </c>
      <c r="D30" t="s">
        <v>571</v>
      </c>
      <c r="E30" t="s">
        <v>664</v>
      </c>
      <c r="F30" t="s">
        <v>741</v>
      </c>
      <c r="G30" s="12" t="s">
        <v>853</v>
      </c>
      <c r="H30" s="29">
        <v>0.24161323209216995</v>
      </c>
      <c r="I30" s="18">
        <v>0.22203265866875896</v>
      </c>
    </row>
    <row r="31" spans="1:9" x14ac:dyDescent="0.25">
      <c r="A31" s="17" t="s">
        <v>234</v>
      </c>
      <c r="B31" t="s">
        <v>346</v>
      </c>
      <c r="C31" t="s">
        <v>460</v>
      </c>
      <c r="D31" t="s">
        <v>572</v>
      </c>
      <c r="E31" t="s">
        <v>665</v>
      </c>
      <c r="F31" t="s">
        <v>742</v>
      </c>
      <c r="G31" s="12" t="s">
        <v>854</v>
      </c>
      <c r="H31" s="29">
        <v>0.24167754593315843</v>
      </c>
      <c r="I31" s="18">
        <v>0.22174197362873405</v>
      </c>
    </row>
    <row r="32" spans="1:9" x14ac:dyDescent="0.25">
      <c r="A32" s="17" t="s">
        <v>235</v>
      </c>
      <c r="B32" t="s">
        <v>347</v>
      </c>
      <c r="C32" t="s">
        <v>461</v>
      </c>
      <c r="D32" t="s">
        <v>573</v>
      </c>
      <c r="E32" t="s">
        <v>666</v>
      </c>
      <c r="F32" t="s">
        <v>743</v>
      </c>
      <c r="G32" s="12" t="s">
        <v>855</v>
      </c>
      <c r="H32" s="29">
        <v>0.24180226609576108</v>
      </c>
      <c r="I32" s="18">
        <v>0.2215040696707393</v>
      </c>
    </row>
    <row r="33" spans="1:9" x14ac:dyDescent="0.25">
      <c r="A33" s="17" t="s">
        <v>236</v>
      </c>
      <c r="B33" t="s">
        <v>348</v>
      </c>
      <c r="C33" t="s">
        <v>462</v>
      </c>
      <c r="D33" t="s">
        <v>574</v>
      </c>
      <c r="E33" t="s">
        <v>667</v>
      </c>
      <c r="F33" t="s">
        <v>744</v>
      </c>
      <c r="G33" s="12" t="s">
        <v>856</v>
      </c>
      <c r="H33" s="29">
        <v>0.24198830417706155</v>
      </c>
      <c r="I33" s="18">
        <v>0.22132295306101524</v>
      </c>
    </row>
    <row r="34" spans="1:9" x14ac:dyDescent="0.25">
      <c r="A34" s="17" t="s">
        <v>237</v>
      </c>
      <c r="B34" t="s">
        <v>349</v>
      </c>
      <c r="C34" t="s">
        <v>463</v>
      </c>
      <c r="D34" t="s">
        <v>575</v>
      </c>
      <c r="E34" t="s">
        <v>668</v>
      </c>
      <c r="F34" t="s">
        <v>745</v>
      </c>
      <c r="G34" s="12" t="s">
        <v>857</v>
      </c>
      <c r="H34" s="29">
        <v>0.24223590288346442</v>
      </c>
      <c r="I34" s="18">
        <v>0.22119842899894812</v>
      </c>
    </row>
    <row r="35" spans="1:9" x14ac:dyDescent="0.25">
      <c r="A35" s="17" t="s">
        <v>238</v>
      </c>
      <c r="B35" t="s">
        <v>350</v>
      </c>
      <c r="C35" t="s">
        <v>464</v>
      </c>
      <c r="D35" t="s">
        <v>576</v>
      </c>
      <c r="E35" t="s">
        <v>669</v>
      </c>
      <c r="F35" t="s">
        <v>746</v>
      </c>
      <c r="G35" s="12" t="s">
        <v>858</v>
      </c>
      <c r="H35" s="29">
        <v>0.24254765414870116</v>
      </c>
      <c r="I35" s="18">
        <v>0.22113187932333506</v>
      </c>
    </row>
    <row r="36" spans="1:9" x14ac:dyDescent="0.25">
      <c r="A36" s="17" t="s">
        <v>239</v>
      </c>
      <c r="B36" t="s">
        <v>351</v>
      </c>
      <c r="C36" t="s">
        <v>465</v>
      </c>
      <c r="D36" t="s">
        <v>577</v>
      </c>
      <c r="E36" t="s">
        <v>670</v>
      </c>
      <c r="F36" t="s">
        <v>747</v>
      </c>
      <c r="G36" s="12" t="s">
        <v>859</v>
      </c>
      <c r="H36" s="29">
        <v>0.24292159659696183</v>
      </c>
      <c r="I36" s="18">
        <v>0.22112115766148774</v>
      </c>
    </row>
    <row r="37" spans="1:9" x14ac:dyDescent="0.25">
      <c r="A37" s="17" t="s">
        <v>240</v>
      </c>
      <c r="B37" t="s">
        <v>352</v>
      </c>
      <c r="C37" t="s">
        <v>466</v>
      </c>
      <c r="D37" t="s">
        <v>578</v>
      </c>
      <c r="E37" t="s">
        <v>671</v>
      </c>
      <c r="F37" t="s">
        <v>748</v>
      </c>
      <c r="G37" s="12" t="s">
        <v>860</v>
      </c>
      <c r="H37" s="29">
        <v>0.24335403069524736</v>
      </c>
      <c r="I37" s="18">
        <v>0.2211781944769898</v>
      </c>
    </row>
    <row r="38" spans="1:9" x14ac:dyDescent="0.25">
      <c r="A38" s="17" t="s">
        <v>241</v>
      </c>
      <c r="B38" t="s">
        <v>353</v>
      </c>
      <c r="C38" t="s">
        <v>467</v>
      </c>
      <c r="D38" t="s">
        <v>579</v>
      </c>
      <c r="E38" t="s">
        <v>672</v>
      </c>
      <c r="F38" t="s">
        <v>749</v>
      </c>
      <c r="G38" s="12" t="s">
        <v>861</v>
      </c>
      <c r="H38" s="29">
        <v>0.24385230975601452</v>
      </c>
      <c r="I38" s="18">
        <v>0.22128302122780635</v>
      </c>
    </row>
    <row r="39" spans="1:9" x14ac:dyDescent="0.25">
      <c r="A39" s="17" t="s">
        <v>242</v>
      </c>
      <c r="B39" t="s">
        <v>354</v>
      </c>
      <c r="C39" t="s">
        <v>468</v>
      </c>
      <c r="D39" t="s">
        <v>580</v>
      </c>
      <c r="E39" t="s">
        <v>673</v>
      </c>
      <c r="F39" t="s">
        <v>750</v>
      </c>
      <c r="G39" s="12" t="s">
        <v>862</v>
      </c>
      <c r="H39" s="29">
        <v>0.2444146735394849</v>
      </c>
      <c r="I39" s="18">
        <v>0.22144875095616373</v>
      </c>
    </row>
    <row r="40" spans="1:9" x14ac:dyDescent="0.25">
      <c r="A40" s="17" t="s">
        <v>243</v>
      </c>
      <c r="B40" t="s">
        <v>355</v>
      </c>
      <c r="C40" t="s">
        <v>469</v>
      </c>
      <c r="D40" t="s">
        <v>580</v>
      </c>
      <c r="E40" t="s">
        <v>674</v>
      </c>
      <c r="F40" t="s">
        <v>751</v>
      </c>
      <c r="G40" s="12" t="s">
        <v>863</v>
      </c>
      <c r="H40" s="29">
        <v>0.2450415783853841</v>
      </c>
      <c r="I40" s="18">
        <v>0.22167313472611946</v>
      </c>
    </row>
    <row r="41" spans="1:9" x14ac:dyDescent="0.25">
      <c r="A41" s="17" t="s">
        <v>244</v>
      </c>
      <c r="B41" t="s">
        <v>356</v>
      </c>
      <c r="C41" t="s">
        <v>470</v>
      </c>
      <c r="D41" t="s">
        <v>581</v>
      </c>
      <c r="E41" t="s">
        <v>675</v>
      </c>
      <c r="F41" t="s">
        <v>752</v>
      </c>
      <c r="G41" s="12" t="s">
        <v>864</v>
      </c>
      <c r="H41" s="29">
        <v>0.24569049047661073</v>
      </c>
      <c r="I41" s="18">
        <v>0.22196083978585746</v>
      </c>
    </row>
    <row r="42" spans="1:9" x14ac:dyDescent="0.25">
      <c r="A42" s="17" t="s">
        <v>245</v>
      </c>
      <c r="B42" t="s">
        <v>357</v>
      </c>
      <c r="C42" t="s">
        <v>471</v>
      </c>
      <c r="D42" t="s">
        <v>582</v>
      </c>
      <c r="E42" t="s">
        <v>676</v>
      </c>
      <c r="F42" t="s">
        <v>753</v>
      </c>
      <c r="G42" s="12" t="s">
        <v>865</v>
      </c>
      <c r="H42" s="29">
        <v>0.24648681582004028</v>
      </c>
      <c r="I42" s="18">
        <v>0.22231381347150825</v>
      </c>
    </row>
    <row r="43" spans="1:9" x14ac:dyDescent="0.25">
      <c r="A43" s="17" t="s">
        <v>246</v>
      </c>
      <c r="B43" t="s">
        <v>358</v>
      </c>
      <c r="C43" t="s">
        <v>472</v>
      </c>
      <c r="D43" t="s">
        <v>583</v>
      </c>
      <c r="E43" t="s">
        <v>677</v>
      </c>
      <c r="F43" t="s">
        <v>754</v>
      </c>
      <c r="G43" s="12" t="s">
        <v>866</v>
      </c>
      <c r="H43" s="29">
        <v>0.2473153809547203</v>
      </c>
      <c r="I43" s="18">
        <v>0.22275624600965391</v>
      </c>
    </row>
    <row r="44" spans="1:9" x14ac:dyDescent="0.25">
      <c r="A44" s="17" t="s">
        <v>247</v>
      </c>
      <c r="B44" t="s">
        <v>359</v>
      </c>
      <c r="C44" t="s">
        <v>473</v>
      </c>
      <c r="D44" t="s">
        <v>584</v>
      </c>
      <c r="E44" t="s">
        <v>678</v>
      </c>
      <c r="F44" t="s">
        <v>755</v>
      </c>
      <c r="G44" s="12" t="s">
        <v>867</v>
      </c>
      <c r="H44" s="29">
        <v>0.24821212680998353</v>
      </c>
      <c r="I44" s="18">
        <v>0.22324061677407059</v>
      </c>
    </row>
    <row r="45" spans="1:9" x14ac:dyDescent="0.25">
      <c r="A45" s="17" t="s">
        <v>248</v>
      </c>
      <c r="B45" t="s">
        <v>360</v>
      </c>
      <c r="C45" t="s">
        <v>474</v>
      </c>
      <c r="D45" t="s">
        <v>585</v>
      </c>
      <c r="E45" t="s">
        <v>679</v>
      </c>
      <c r="F45" t="s">
        <v>756</v>
      </c>
      <c r="G45" s="12" t="s">
        <v>868</v>
      </c>
      <c r="H45" s="29">
        <v>0.24917734195110572</v>
      </c>
      <c r="I45" s="18">
        <v>0.22379249932192236</v>
      </c>
    </row>
    <row r="46" spans="1:9" x14ac:dyDescent="0.25">
      <c r="A46" s="17" t="s">
        <v>249</v>
      </c>
      <c r="B46" t="s">
        <v>361</v>
      </c>
      <c r="C46" t="s">
        <v>475</v>
      </c>
      <c r="D46" t="s">
        <v>586</v>
      </c>
      <c r="E46" t="s">
        <v>680</v>
      </c>
      <c r="F46" t="s">
        <v>757</v>
      </c>
      <c r="G46" s="12" t="s">
        <v>869</v>
      </c>
      <c r="H46" s="29">
        <v>0.25021367428508495</v>
      </c>
      <c r="I46" s="18">
        <v>0.22441042399511441</v>
      </c>
    </row>
    <row r="47" spans="1:9" x14ac:dyDescent="0.25">
      <c r="A47" s="17" t="s">
        <v>250</v>
      </c>
      <c r="B47" t="s">
        <v>362</v>
      </c>
      <c r="C47" t="s">
        <v>476</v>
      </c>
      <c r="D47" t="s">
        <v>587</v>
      </c>
      <c r="E47" t="s">
        <v>681</v>
      </c>
      <c r="F47" t="s">
        <v>758</v>
      </c>
      <c r="G47" s="12" t="s">
        <v>870</v>
      </c>
      <c r="H47" s="29">
        <v>0.25132174707315341</v>
      </c>
      <c r="I47" s="18">
        <v>0.22509631176801667</v>
      </c>
    </row>
    <row r="48" spans="1:9" x14ac:dyDescent="0.25">
      <c r="A48" s="17" t="s">
        <v>251</v>
      </c>
      <c r="B48" t="s">
        <v>363</v>
      </c>
      <c r="C48" t="s">
        <v>477</v>
      </c>
      <c r="D48" t="s">
        <v>588</v>
      </c>
      <c r="E48" t="s">
        <v>682</v>
      </c>
      <c r="F48" t="s">
        <v>759</v>
      </c>
      <c r="G48" s="12" t="s">
        <v>871</v>
      </c>
      <c r="H48" s="29">
        <v>0.25250254396905231</v>
      </c>
      <c r="I48" s="18">
        <v>0.22586026052951888</v>
      </c>
    </row>
    <row r="49" spans="1:9" x14ac:dyDescent="0.25">
      <c r="A49" s="17" t="s">
        <v>252</v>
      </c>
      <c r="B49" t="s">
        <v>364</v>
      </c>
      <c r="C49" t="s">
        <v>478</v>
      </c>
      <c r="D49" t="s">
        <v>589</v>
      </c>
      <c r="E49" t="s">
        <v>683</v>
      </c>
      <c r="F49" t="s">
        <v>760</v>
      </c>
      <c r="G49" s="12" t="s">
        <v>872</v>
      </c>
      <c r="H49" s="29">
        <v>0.25375703175673681</v>
      </c>
      <c r="I49" s="18">
        <v>0.22669166961776852</v>
      </c>
    </row>
    <row r="50" spans="1:9" x14ac:dyDescent="0.25">
      <c r="A50" s="17" t="s">
        <v>253</v>
      </c>
      <c r="B50" t="s">
        <v>365</v>
      </c>
      <c r="C50" t="s">
        <v>479</v>
      </c>
      <c r="D50" t="s">
        <v>590</v>
      </c>
      <c r="E50" t="s">
        <v>684</v>
      </c>
      <c r="F50" t="s">
        <v>761</v>
      </c>
      <c r="G50" s="12" t="s">
        <v>873</v>
      </c>
      <c r="H50" s="29">
        <v>0.25508636948183727</v>
      </c>
      <c r="I50" s="18">
        <v>0.22759738522641251</v>
      </c>
    </row>
    <row r="51" spans="1:9" x14ac:dyDescent="0.25">
      <c r="A51" s="17" t="s">
        <v>254</v>
      </c>
      <c r="B51" t="s">
        <v>366</v>
      </c>
      <c r="C51" t="s">
        <v>480</v>
      </c>
      <c r="D51" t="s">
        <v>591</v>
      </c>
      <c r="E51" t="s">
        <v>685</v>
      </c>
      <c r="F51" t="s">
        <v>762</v>
      </c>
      <c r="G51" s="12" t="s">
        <v>874</v>
      </c>
      <c r="H51" s="29">
        <v>0.25649171173752838</v>
      </c>
      <c r="I51" s="18">
        <v>0.22857507908714647</v>
      </c>
    </row>
    <row r="52" spans="1:9" x14ac:dyDescent="0.25">
      <c r="A52" s="17" t="s">
        <v>255</v>
      </c>
      <c r="B52" t="s">
        <v>367</v>
      </c>
      <c r="C52" t="s">
        <v>481</v>
      </c>
      <c r="D52" t="s">
        <v>592</v>
      </c>
      <c r="E52" t="s">
        <v>686</v>
      </c>
      <c r="F52" t="s">
        <v>763</v>
      </c>
      <c r="G52" s="12" t="s">
        <v>875</v>
      </c>
      <c r="H52" s="29">
        <v>0.25797413557501297</v>
      </c>
      <c r="I52" s="18">
        <v>0.22964115346006028</v>
      </c>
    </row>
    <row r="53" spans="1:9" x14ac:dyDescent="0.25">
      <c r="A53" s="17" t="s">
        <v>256</v>
      </c>
      <c r="B53" t="s">
        <v>368</v>
      </c>
      <c r="C53" t="s">
        <v>482</v>
      </c>
      <c r="D53" t="s">
        <v>593</v>
      </c>
      <c r="E53" t="s">
        <v>687</v>
      </c>
      <c r="F53" t="s">
        <v>764</v>
      </c>
      <c r="G53" s="12" t="s">
        <v>876</v>
      </c>
      <c r="H53" s="29">
        <v>0.25953532510860905</v>
      </c>
      <c r="I53" s="18">
        <v>0.23078300458063838</v>
      </c>
    </row>
    <row r="54" spans="1:9" x14ac:dyDescent="0.25">
      <c r="A54" s="17" t="s">
        <v>257</v>
      </c>
      <c r="B54" t="s">
        <v>369</v>
      </c>
      <c r="C54" t="s">
        <v>483</v>
      </c>
      <c r="D54" t="s">
        <v>594</v>
      </c>
      <c r="E54" t="s">
        <v>688</v>
      </c>
      <c r="F54" t="s">
        <v>765</v>
      </c>
      <c r="G54" s="12" t="s">
        <v>877</v>
      </c>
      <c r="H54">
        <v>0.26117040416886611</v>
      </c>
      <c r="I54" s="18">
        <v>0.23199869969829914</v>
      </c>
    </row>
    <row r="55" spans="1:9" x14ac:dyDescent="0.25">
      <c r="A55" s="17" t="s">
        <v>258</v>
      </c>
      <c r="B55" t="s">
        <v>370</v>
      </c>
      <c r="C55" t="s">
        <v>484</v>
      </c>
      <c r="D55" t="s">
        <v>595</v>
      </c>
      <c r="E55" t="s">
        <v>689</v>
      </c>
      <c r="F55" t="s">
        <v>766</v>
      </c>
      <c r="G55" s="12" t="s">
        <v>878</v>
      </c>
      <c r="H55">
        <v>0.26289160151391877</v>
      </c>
      <c r="I55" s="18">
        <v>0.23330331240523666</v>
      </c>
    </row>
    <row r="56" spans="1:9" x14ac:dyDescent="0.25">
      <c r="A56" s="17" t="s">
        <v>259</v>
      </c>
      <c r="B56" t="s">
        <v>371</v>
      </c>
      <c r="C56" t="s">
        <v>485</v>
      </c>
      <c r="D56" t="s">
        <v>596</v>
      </c>
      <c r="E56" t="s">
        <v>690</v>
      </c>
      <c r="F56" t="s">
        <v>767</v>
      </c>
      <c r="G56" s="12" t="s">
        <v>879</v>
      </c>
      <c r="H56">
        <v>0.26470110232730781</v>
      </c>
      <c r="I56" s="18">
        <v>0.23469407812880586</v>
      </c>
    </row>
    <row r="57" spans="1:9" x14ac:dyDescent="0.25">
      <c r="A57" s="17" t="s">
        <v>260</v>
      </c>
      <c r="B57" t="s">
        <v>372</v>
      </c>
      <c r="C57" t="s">
        <v>486</v>
      </c>
      <c r="D57" t="s">
        <v>597</v>
      </c>
      <c r="E57" t="s">
        <v>691</v>
      </c>
      <c r="F57" t="s">
        <v>768</v>
      </c>
      <c r="G57" s="12" t="s">
        <v>880</v>
      </c>
      <c r="H57">
        <v>0.26659165176957694</v>
      </c>
      <c r="I57" s="18">
        <v>0.23617364422107234</v>
      </c>
    </row>
    <row r="58" spans="1:9" x14ac:dyDescent="0.25">
      <c r="A58" s="17" t="s">
        <v>261</v>
      </c>
      <c r="B58" t="s">
        <v>373</v>
      </c>
      <c r="C58" t="s">
        <v>487</v>
      </c>
      <c r="D58" t="s">
        <v>598</v>
      </c>
      <c r="E58" t="s">
        <v>692</v>
      </c>
      <c r="F58" t="s">
        <v>769</v>
      </c>
      <c r="G58" s="12" t="s">
        <v>881</v>
      </c>
      <c r="H58">
        <v>0.26857595302185439</v>
      </c>
      <c r="I58" s="18">
        <v>0.23775834914053065</v>
      </c>
    </row>
    <row r="59" spans="1:9" x14ac:dyDescent="0.25">
      <c r="A59" s="17" t="s">
        <v>262</v>
      </c>
      <c r="B59" t="s">
        <v>374</v>
      </c>
      <c r="C59" t="s">
        <v>488</v>
      </c>
      <c r="D59" t="s">
        <v>599</v>
      </c>
      <c r="E59" t="s">
        <v>693</v>
      </c>
      <c r="F59" t="s">
        <v>770</v>
      </c>
      <c r="G59" s="12" t="s">
        <v>882</v>
      </c>
      <c r="H59">
        <v>0.27064922677665315</v>
      </c>
      <c r="I59" s="18">
        <v>0.2394316631738119</v>
      </c>
    </row>
    <row r="60" spans="1:9" x14ac:dyDescent="0.25">
      <c r="A60" s="17" t="s">
        <v>263</v>
      </c>
      <c r="B60" t="s">
        <v>375</v>
      </c>
      <c r="C60" t="s">
        <v>489</v>
      </c>
      <c r="D60" t="s">
        <v>600</v>
      </c>
      <c r="E60" t="s">
        <v>694</v>
      </c>
      <c r="F60" t="s">
        <v>771</v>
      </c>
      <c r="G60" s="12" t="s">
        <v>883</v>
      </c>
      <c r="H60">
        <v>0.27281242847224751</v>
      </c>
      <c r="I60" s="18">
        <v>0.24119953876057565</v>
      </c>
    </row>
    <row r="61" spans="1:9" x14ac:dyDescent="0.25">
      <c r="A61" s="17" t="s">
        <v>264</v>
      </c>
      <c r="B61" t="s">
        <v>376</v>
      </c>
      <c r="C61" t="s">
        <v>490</v>
      </c>
      <c r="D61" t="s">
        <v>601</v>
      </c>
      <c r="E61" t="s">
        <v>695</v>
      </c>
      <c r="F61" t="s">
        <v>772</v>
      </c>
      <c r="G61" s="12" t="s">
        <v>884</v>
      </c>
      <c r="H61">
        <v>0.27506199306089368</v>
      </c>
      <c r="I61" s="18">
        <v>0.24306568361088651</v>
      </c>
    </row>
    <row r="62" spans="1:9" x14ac:dyDescent="0.25">
      <c r="A62" s="17" t="s">
        <v>265</v>
      </c>
      <c r="B62" t="s">
        <v>377</v>
      </c>
      <c r="C62" t="s">
        <v>491</v>
      </c>
      <c r="D62" t="s">
        <v>602</v>
      </c>
      <c r="E62" t="s">
        <v>696</v>
      </c>
      <c r="F62" t="s">
        <v>773</v>
      </c>
      <c r="G62" s="12" t="s">
        <v>885</v>
      </c>
      <c r="H62">
        <v>0.27735303373270848</v>
      </c>
      <c r="I62" s="18">
        <v>0.24503257053722066</v>
      </c>
    </row>
    <row r="63" spans="1:9" x14ac:dyDescent="0.25">
      <c r="A63" s="17" t="s">
        <v>266</v>
      </c>
      <c r="B63" t="s">
        <v>378</v>
      </c>
      <c r="C63" t="s">
        <v>492</v>
      </c>
      <c r="D63" t="s">
        <v>603</v>
      </c>
      <c r="E63" t="s">
        <v>697</v>
      </c>
      <c r="F63" t="s">
        <v>774</v>
      </c>
      <c r="G63" s="12" t="s">
        <v>886</v>
      </c>
      <c r="H63">
        <v>0.27979167821784096</v>
      </c>
      <c r="I63" s="18">
        <v>0.24710426319278891</v>
      </c>
    </row>
    <row r="64" spans="1:9" x14ac:dyDescent="0.25">
      <c r="A64" s="17" t="s">
        <v>267</v>
      </c>
      <c r="B64" t="s">
        <v>379</v>
      </c>
      <c r="C64" t="s">
        <v>493</v>
      </c>
      <c r="D64" t="s">
        <v>604</v>
      </c>
      <c r="E64" t="s">
        <v>698</v>
      </c>
      <c r="F64" t="s">
        <v>775</v>
      </c>
      <c r="G64" s="12" t="s">
        <v>887</v>
      </c>
      <c r="H64">
        <v>0.28229488651161322</v>
      </c>
      <c r="I64" s="18">
        <v>0.24929659895530851</v>
      </c>
    </row>
    <row r="65" spans="1:9" x14ac:dyDescent="0.25">
      <c r="A65" s="17" t="s">
        <v>268</v>
      </c>
      <c r="B65" t="s">
        <v>380</v>
      </c>
      <c r="C65" t="s">
        <v>494</v>
      </c>
      <c r="D65" t="s">
        <v>605</v>
      </c>
      <c r="E65" t="s">
        <v>699</v>
      </c>
      <c r="F65" t="s">
        <v>776</v>
      </c>
      <c r="G65" s="12" t="s">
        <v>888</v>
      </c>
      <c r="H65">
        <v>0.28490792139946891</v>
      </c>
      <c r="I65" s="15">
        <v>0.25158757500238021</v>
      </c>
    </row>
    <row r="66" spans="1:9" x14ac:dyDescent="0.25">
      <c r="A66" s="17" t="s">
        <v>269</v>
      </c>
      <c r="B66" t="s">
        <v>381</v>
      </c>
      <c r="C66" t="s">
        <v>495</v>
      </c>
      <c r="D66" t="s">
        <v>606</v>
      </c>
      <c r="E66" t="s">
        <v>700</v>
      </c>
      <c r="F66" t="s">
        <v>777</v>
      </c>
      <c r="G66" s="12" t="s">
        <v>889</v>
      </c>
      <c r="H66">
        <v>0.2876172916977614</v>
      </c>
      <c r="I66" s="18">
        <v>0.25398357838995289</v>
      </c>
    </row>
    <row r="67" spans="1:9" x14ac:dyDescent="0.25">
      <c r="A67" s="17" t="s">
        <v>270</v>
      </c>
      <c r="B67" t="s">
        <v>382</v>
      </c>
      <c r="C67" t="s">
        <v>496</v>
      </c>
      <c r="D67" t="s">
        <v>607</v>
      </c>
      <c r="E67" t="s">
        <v>701</v>
      </c>
      <c r="F67" t="s">
        <v>778</v>
      </c>
      <c r="G67" s="12" t="s">
        <v>890</v>
      </c>
      <c r="H67">
        <v>0.29042137089607467</v>
      </c>
      <c r="I67" s="18">
        <v>0.25649355641341332</v>
      </c>
    </row>
    <row r="68" spans="1:9" x14ac:dyDescent="0.25">
      <c r="A68" s="17" t="s">
        <v>271</v>
      </c>
      <c r="B68" t="s">
        <v>383</v>
      </c>
      <c r="C68" t="s">
        <v>497</v>
      </c>
      <c r="D68" t="s">
        <v>608</v>
      </c>
      <c r="E68" t="s">
        <v>702</v>
      </c>
      <c r="F68" t="s">
        <v>779</v>
      </c>
      <c r="G68" s="12" t="s">
        <v>891</v>
      </c>
      <c r="H68">
        <v>0.29333842549249944</v>
      </c>
      <c r="I68" s="18">
        <v>0.25909230419700024</v>
      </c>
    </row>
    <row r="69" spans="1:9" x14ac:dyDescent="0.25">
      <c r="A69" s="17" t="s">
        <v>272</v>
      </c>
      <c r="B69" t="s">
        <v>384</v>
      </c>
      <c r="C69" t="s">
        <v>498</v>
      </c>
      <c r="D69" t="s">
        <v>609</v>
      </c>
      <c r="E69" t="s">
        <v>703</v>
      </c>
      <c r="F69" t="s">
        <v>780</v>
      </c>
      <c r="G69" s="12" t="s">
        <v>892</v>
      </c>
      <c r="H69">
        <v>0.29630646166717151</v>
      </c>
      <c r="I69" s="18">
        <v>0.26182178090310682</v>
      </c>
    </row>
    <row r="70" spans="1:9" x14ac:dyDescent="0.25">
      <c r="A70" s="17" t="s">
        <v>273</v>
      </c>
      <c r="B70" t="s">
        <v>385</v>
      </c>
      <c r="C70" t="s">
        <v>499</v>
      </c>
      <c r="D70" t="s">
        <v>610</v>
      </c>
      <c r="E70" t="s">
        <v>704</v>
      </c>
      <c r="F70" t="s">
        <v>781</v>
      </c>
      <c r="G70" s="12" t="s">
        <v>893</v>
      </c>
      <c r="H70">
        <v>0.29944196594200867</v>
      </c>
      <c r="I70" s="18">
        <v>0.26467962821035734</v>
      </c>
    </row>
    <row r="71" spans="1:9" x14ac:dyDescent="0.25">
      <c r="A71" s="17" t="s">
        <v>274</v>
      </c>
      <c r="B71" t="s">
        <v>386</v>
      </c>
      <c r="C71" t="s">
        <v>500</v>
      </c>
      <c r="D71" t="s">
        <v>611</v>
      </c>
      <c r="E71" t="s">
        <v>705</v>
      </c>
      <c r="F71" t="s">
        <v>782</v>
      </c>
      <c r="G71" s="12" t="s">
        <v>894</v>
      </c>
      <c r="H71">
        <v>0.30264176700596401</v>
      </c>
      <c r="I71" s="18">
        <v>0.26763520426227244</v>
      </c>
    </row>
    <row r="72" spans="1:9" x14ac:dyDescent="0.25">
      <c r="A72" s="17" t="s">
        <v>275</v>
      </c>
      <c r="B72" t="s">
        <v>387</v>
      </c>
      <c r="C72" t="s">
        <v>501</v>
      </c>
      <c r="D72" t="s">
        <v>612</v>
      </c>
      <c r="E72" t="s">
        <v>706</v>
      </c>
      <c r="F72" t="s">
        <v>783</v>
      </c>
      <c r="G72" s="12" t="s">
        <v>895</v>
      </c>
      <c r="H72">
        <v>0.30594497117623692</v>
      </c>
      <c r="I72" s="18">
        <v>0.27069294242540176</v>
      </c>
    </row>
    <row r="73" spans="1:9" x14ac:dyDescent="0.25">
      <c r="A73" s="17" t="s">
        <v>276</v>
      </c>
      <c r="B73" t="s">
        <v>388</v>
      </c>
      <c r="C73" t="s">
        <v>502</v>
      </c>
      <c r="D73" t="s">
        <v>613</v>
      </c>
      <c r="E73" t="s">
        <v>707</v>
      </c>
      <c r="F73" t="s">
        <v>784</v>
      </c>
      <c r="G73" s="12" t="s">
        <v>896</v>
      </c>
      <c r="H73">
        <v>0.30934962361993129</v>
      </c>
      <c r="I73" s="18">
        <v>0.27387557972580984</v>
      </c>
    </row>
    <row r="74" spans="1:9" x14ac:dyDescent="0.25">
      <c r="A74" s="17" t="s">
        <v>277</v>
      </c>
      <c r="B74" t="s">
        <v>389</v>
      </c>
      <c r="C74" t="s">
        <v>503</v>
      </c>
      <c r="D74" t="s">
        <v>614</v>
      </c>
      <c r="E74" t="s">
        <v>708</v>
      </c>
      <c r="F74" t="s">
        <v>785</v>
      </c>
      <c r="G74" s="12" t="s">
        <v>897</v>
      </c>
      <c r="H74">
        <v>0.31285392177986832</v>
      </c>
      <c r="I74" s="18">
        <v>0.2771713037148209</v>
      </c>
    </row>
    <row r="75" spans="1:9" x14ac:dyDescent="0.25">
      <c r="A75" s="17" t="s">
        <v>278</v>
      </c>
      <c r="B75" t="s">
        <v>390</v>
      </c>
      <c r="C75" t="s">
        <v>504</v>
      </c>
      <c r="D75" t="s">
        <v>615</v>
      </c>
      <c r="E75" t="s">
        <v>709</v>
      </c>
      <c r="F75" t="s">
        <v>786</v>
      </c>
      <c r="G75" s="12" t="s">
        <v>898</v>
      </c>
      <c r="H75">
        <v>0.31646019939646497</v>
      </c>
      <c r="I75" s="18">
        <v>0.28058019269167889</v>
      </c>
    </row>
    <row r="76" spans="1:9" x14ac:dyDescent="0.25">
      <c r="A76" s="17" t="s">
        <v>279</v>
      </c>
      <c r="B76" t="s">
        <v>391</v>
      </c>
      <c r="C76" t="s">
        <v>505</v>
      </c>
      <c r="D76" t="s">
        <v>616</v>
      </c>
      <c r="E76" t="s">
        <v>710</v>
      </c>
      <c r="F76" t="s">
        <v>787</v>
      </c>
      <c r="G76" s="12" t="s">
        <v>899</v>
      </c>
      <c r="H76">
        <v>0.32015391329673704</v>
      </c>
      <c r="I76" s="18">
        <v>0.28410212635790538</v>
      </c>
    </row>
    <row r="77" spans="1:9" x14ac:dyDescent="0.25">
      <c r="A77" s="17" t="s">
        <v>280</v>
      </c>
      <c r="B77" t="s">
        <v>392</v>
      </c>
      <c r="C77" t="s">
        <v>506</v>
      </c>
      <c r="D77" t="s">
        <v>617</v>
      </c>
      <c r="E77" t="s">
        <v>711</v>
      </c>
      <c r="F77" t="s">
        <v>788</v>
      </c>
      <c r="G77" s="12" t="s">
        <v>900</v>
      </c>
      <c r="H77">
        <v>0.32398307278795074</v>
      </c>
      <c r="I77" s="18">
        <v>0.28773707183686387</v>
      </c>
    </row>
    <row r="78" spans="1:9" x14ac:dyDescent="0.25">
      <c r="A78" s="17" t="s">
        <v>281</v>
      </c>
      <c r="B78" t="s">
        <v>393</v>
      </c>
      <c r="C78" t="s">
        <v>507</v>
      </c>
      <c r="D78" t="s">
        <v>618</v>
      </c>
      <c r="E78" t="s">
        <v>712</v>
      </c>
      <c r="F78" t="s">
        <v>789</v>
      </c>
      <c r="G78" s="12" t="s">
        <v>901</v>
      </c>
      <c r="H78">
        <v>0.32790072770933076</v>
      </c>
      <c r="I78" s="18">
        <v>0.29148576269566495</v>
      </c>
    </row>
    <row r="79" spans="1:9" x14ac:dyDescent="0.25">
      <c r="A79" s="17" t="s">
        <v>282</v>
      </c>
      <c r="B79" t="s">
        <v>394</v>
      </c>
      <c r="C79" t="s">
        <v>508</v>
      </c>
      <c r="D79" t="s">
        <v>619</v>
      </c>
      <c r="E79">
        <v>0</v>
      </c>
      <c r="F79" t="s">
        <v>790</v>
      </c>
      <c r="G79" s="12" t="s">
        <v>902</v>
      </c>
      <c r="H79">
        <v>0.3319233650810034</v>
      </c>
      <c r="I79" s="18">
        <v>0.29534460610888674</v>
      </c>
    </row>
    <row r="80" spans="1:9" x14ac:dyDescent="0.25">
      <c r="A80" s="17" t="s">
        <v>283</v>
      </c>
      <c r="B80" t="s">
        <v>395</v>
      </c>
      <c r="C80" t="s">
        <v>509</v>
      </c>
      <c r="D80" t="s">
        <v>620</v>
      </c>
      <c r="E80">
        <v>0</v>
      </c>
      <c r="F80" t="s">
        <v>791</v>
      </c>
      <c r="G80" s="12" t="s">
        <v>903</v>
      </c>
      <c r="H80">
        <v>0.33605288524895488</v>
      </c>
      <c r="I80" s="18">
        <v>0.29932000532391051</v>
      </c>
    </row>
    <row r="81" spans="1:9" x14ac:dyDescent="0.25">
      <c r="A81" s="17" t="s">
        <v>284</v>
      </c>
      <c r="B81" t="s">
        <v>396</v>
      </c>
      <c r="C81" t="s">
        <v>510</v>
      </c>
      <c r="D81" t="s">
        <v>621</v>
      </c>
      <c r="E81">
        <v>0</v>
      </c>
      <c r="F81" t="s">
        <v>792</v>
      </c>
      <c r="G81" s="12" t="s">
        <v>904</v>
      </c>
      <c r="H81">
        <v>0.34029059015487018</v>
      </c>
      <c r="I81" s="18">
        <v>0.30341106359985381</v>
      </c>
    </row>
    <row r="82" spans="1:9" x14ac:dyDescent="0.25">
      <c r="A82" s="17" t="s">
        <v>285</v>
      </c>
      <c r="B82" t="s">
        <v>397</v>
      </c>
      <c r="C82" t="s">
        <v>511</v>
      </c>
      <c r="D82" t="s">
        <v>622</v>
      </c>
      <c r="E82">
        <v>0</v>
      </c>
      <c r="F82" t="s">
        <v>793</v>
      </c>
      <c r="G82" s="12" t="s">
        <v>905</v>
      </c>
      <c r="H82">
        <v>0.34463756079739777</v>
      </c>
      <c r="I82" s="18">
        <v>0.30761965469668617</v>
      </c>
    </row>
    <row r="83" spans="1:9" x14ac:dyDescent="0.25">
      <c r="A83" s="17" t="s">
        <v>286</v>
      </c>
      <c r="B83" t="s">
        <v>398</v>
      </c>
      <c r="C83" t="s">
        <v>512</v>
      </c>
      <c r="D83" t="s">
        <v>623</v>
      </c>
      <c r="E83">
        <v>0</v>
      </c>
      <c r="F83" t="s">
        <v>794</v>
      </c>
      <c r="G83" s="12" t="s">
        <v>906</v>
      </c>
      <c r="H83">
        <v>0.34909831790147883</v>
      </c>
      <c r="I83" s="18">
        <v>0.31194843850327658</v>
      </c>
    </row>
    <row r="84" spans="1:9" x14ac:dyDescent="0.25">
      <c r="A84" s="17" t="s">
        <v>287</v>
      </c>
      <c r="B84" t="s">
        <v>399</v>
      </c>
      <c r="C84" t="s">
        <v>513</v>
      </c>
      <c r="D84" t="s">
        <v>624</v>
      </c>
      <c r="E84">
        <v>0</v>
      </c>
      <c r="F84" t="s">
        <v>795</v>
      </c>
      <c r="G84" s="12" t="s">
        <v>907</v>
      </c>
      <c r="H84">
        <v>0.35367384225733173</v>
      </c>
      <c r="I84" s="18">
        <v>0.31640098023769386</v>
      </c>
    </row>
    <row r="85" spans="1:9" x14ac:dyDescent="0.25">
      <c r="A85" s="17" t="s">
        <v>288</v>
      </c>
      <c r="B85" t="s">
        <v>400</v>
      </c>
      <c r="C85" t="s">
        <v>514</v>
      </c>
      <c r="D85" t="s">
        <v>625</v>
      </c>
      <c r="E85">
        <v>0</v>
      </c>
      <c r="F85" t="s">
        <v>796</v>
      </c>
      <c r="G85" s="12" t="s">
        <v>908</v>
      </c>
      <c r="H85">
        <v>0.35836524592133301</v>
      </c>
      <c r="I85" s="18">
        <v>0.32098198410771134</v>
      </c>
    </row>
    <row r="86" spans="1:9" x14ac:dyDescent="0.25">
      <c r="A86" s="17" t="s">
        <v>289</v>
      </c>
      <c r="B86" t="s">
        <v>401</v>
      </c>
      <c r="C86" t="s">
        <v>515</v>
      </c>
      <c r="D86" t="s">
        <v>626</v>
      </c>
      <c r="E86">
        <v>0</v>
      </c>
      <c r="F86" t="s">
        <v>797</v>
      </c>
      <c r="G86" s="12" t="s">
        <v>909</v>
      </c>
      <c r="H86">
        <v>0.36317515601148775</v>
      </c>
      <c r="I86" s="18">
        <v>0.32574898122143486</v>
      </c>
    </row>
    <row r="87" spans="1:9" x14ac:dyDescent="0.25">
      <c r="A87" s="17" t="s">
        <v>290</v>
      </c>
      <c r="B87" t="s">
        <v>402</v>
      </c>
      <c r="C87" t="s">
        <v>516</v>
      </c>
      <c r="D87" t="s">
        <v>627</v>
      </c>
      <c r="E87">
        <v>0</v>
      </c>
      <c r="F87" t="s">
        <v>798</v>
      </c>
      <c r="G87" s="12" t="s">
        <v>910</v>
      </c>
      <c r="H87">
        <v>0.36811762329488024</v>
      </c>
      <c r="I87" s="18">
        <v>0.33055493315083812</v>
      </c>
    </row>
    <row r="88" spans="1:9" x14ac:dyDescent="0.25">
      <c r="A88" s="17" t="s">
        <v>291</v>
      </c>
      <c r="B88" t="s">
        <v>403</v>
      </c>
      <c r="C88" t="s">
        <v>517</v>
      </c>
      <c r="D88" t="s">
        <v>628</v>
      </c>
      <c r="E88">
        <v>0</v>
      </c>
      <c r="F88" t="s">
        <v>799</v>
      </c>
      <c r="G88" s="12" t="s">
        <v>911</v>
      </c>
      <c r="H88">
        <v>0.37318861447434415</v>
      </c>
      <c r="I88" s="18">
        <v>0.33560197587505658</v>
      </c>
    </row>
    <row r="89" spans="1:9" x14ac:dyDescent="0.25">
      <c r="A89" s="17" t="s">
        <v>292</v>
      </c>
      <c r="B89" t="s">
        <v>404</v>
      </c>
      <c r="C89" t="s">
        <v>518</v>
      </c>
      <c r="D89" t="s">
        <v>629</v>
      </c>
      <c r="E89">
        <v>0</v>
      </c>
      <c r="F89" t="s">
        <v>800</v>
      </c>
      <c r="G89" s="12" t="s">
        <v>912</v>
      </c>
      <c r="H89">
        <v>0.37840750267570739</v>
      </c>
      <c r="I89" s="18">
        <v>0.34081210959441999</v>
      </c>
    </row>
    <row r="90" spans="1:9" x14ac:dyDescent="0.25">
      <c r="A90" s="17" t="s">
        <v>293</v>
      </c>
      <c r="B90" t="s">
        <v>405</v>
      </c>
      <c r="C90" t="s">
        <v>519</v>
      </c>
      <c r="D90" t="s">
        <v>630</v>
      </c>
      <c r="E90">
        <v>0</v>
      </c>
      <c r="F90" t="s">
        <v>801</v>
      </c>
      <c r="G90" s="12" t="s">
        <v>913</v>
      </c>
      <c r="H90">
        <v>0.38377225154056072</v>
      </c>
      <c r="I90" s="18">
        <v>0.34608980854727589</v>
      </c>
    </row>
    <row r="91" spans="1:9" x14ac:dyDescent="0.25">
      <c r="A91" s="17" t="s">
        <v>294</v>
      </c>
      <c r="B91" t="s">
        <v>406</v>
      </c>
      <c r="C91" t="s">
        <v>520</v>
      </c>
      <c r="D91" t="s">
        <v>631</v>
      </c>
      <c r="E91">
        <v>0</v>
      </c>
      <c r="F91" t="s">
        <v>802</v>
      </c>
      <c r="G91" s="12" t="s">
        <v>914</v>
      </c>
      <c r="H91">
        <v>0.38929610563292993</v>
      </c>
      <c r="I91" s="18">
        <v>0.35166054606399255</v>
      </c>
    </row>
    <row r="92" spans="1:9" x14ac:dyDescent="0.25">
      <c r="A92" s="17" t="s">
        <v>295</v>
      </c>
      <c r="B92" t="s">
        <v>407</v>
      </c>
      <c r="C92" t="s">
        <v>521</v>
      </c>
      <c r="D92" t="s">
        <v>632</v>
      </c>
      <c r="E92">
        <v>0</v>
      </c>
      <c r="F92" t="s">
        <v>803</v>
      </c>
      <c r="G92" s="12" t="s">
        <v>915</v>
      </c>
      <c r="H92">
        <v>0.39499162814926519</v>
      </c>
      <c r="I92" s="18">
        <v>0.35744697276903514</v>
      </c>
    </row>
    <row r="93" spans="1:9" x14ac:dyDescent="0.25">
      <c r="A93" s="17" t="s">
        <v>296</v>
      </c>
      <c r="B93" t="s">
        <v>408</v>
      </c>
      <c r="C93" t="s">
        <v>522</v>
      </c>
      <c r="D93">
        <v>0</v>
      </c>
      <c r="E93">
        <v>0</v>
      </c>
      <c r="F93" t="s">
        <v>804</v>
      </c>
      <c r="G93" s="12" t="s">
        <v>916</v>
      </c>
      <c r="H93">
        <v>0.4009929469385487</v>
      </c>
      <c r="I93" s="18">
        <v>0.36343391890017446</v>
      </c>
    </row>
    <row r="94" spans="1:9" x14ac:dyDescent="0.25">
      <c r="A94" s="17" t="s">
        <v>297</v>
      </c>
      <c r="B94" t="s">
        <v>409</v>
      </c>
      <c r="C94" t="s">
        <v>523</v>
      </c>
      <c r="D94">
        <v>0</v>
      </c>
      <c r="E94">
        <v>0</v>
      </c>
      <c r="F94" t="s">
        <v>805</v>
      </c>
      <c r="G94" s="12" t="s">
        <v>917</v>
      </c>
      <c r="H94">
        <v>0.40696357207493583</v>
      </c>
      <c r="I94" s="18">
        <v>0.36974697953223595</v>
      </c>
    </row>
    <row r="95" spans="1:9" x14ac:dyDescent="0.25">
      <c r="A95" s="17" t="s">
        <v>298</v>
      </c>
      <c r="B95" t="s">
        <v>410</v>
      </c>
      <c r="C95" t="s">
        <v>524</v>
      </c>
      <c r="D95">
        <v>0</v>
      </c>
      <c r="E95">
        <v>0</v>
      </c>
      <c r="F95" t="s">
        <v>806</v>
      </c>
      <c r="G95" s="12" t="s">
        <v>918</v>
      </c>
      <c r="H95">
        <v>0.41331069303116391</v>
      </c>
      <c r="I95" s="18">
        <v>0.37639959504508358</v>
      </c>
    </row>
    <row r="96" spans="1:9" x14ac:dyDescent="0.25">
      <c r="A96" s="17" t="s">
        <v>299</v>
      </c>
      <c r="B96" t="s">
        <v>411</v>
      </c>
      <c r="C96" t="s">
        <v>525</v>
      </c>
      <c r="D96">
        <v>0</v>
      </c>
      <c r="E96">
        <v>0</v>
      </c>
      <c r="F96" t="s">
        <v>807</v>
      </c>
      <c r="G96" s="12" t="s">
        <v>919</v>
      </c>
      <c r="H96">
        <v>0.41984762354821664</v>
      </c>
      <c r="I96" s="18">
        <v>0.38341633462372587</v>
      </c>
    </row>
    <row r="97" spans="1:9" x14ac:dyDescent="0.25">
      <c r="A97" s="17" t="s">
        <v>300</v>
      </c>
      <c r="B97" t="s">
        <v>412</v>
      </c>
      <c r="C97" t="s">
        <v>526</v>
      </c>
      <c r="D97">
        <v>0</v>
      </c>
      <c r="E97">
        <v>0</v>
      </c>
      <c r="F97" t="s">
        <v>808</v>
      </c>
      <c r="G97" s="12" t="s">
        <v>920</v>
      </c>
      <c r="H97">
        <v>0.42671676026797078</v>
      </c>
      <c r="I97" s="18">
        <v>0.39089338080176889</v>
      </c>
    </row>
    <row r="98" spans="1:9" x14ac:dyDescent="0.25">
      <c r="A98" s="17" t="s">
        <v>301</v>
      </c>
      <c r="B98" t="s">
        <v>413</v>
      </c>
      <c r="C98" t="s">
        <v>527</v>
      </c>
      <c r="D98">
        <v>0</v>
      </c>
      <c r="E98">
        <v>0</v>
      </c>
      <c r="F98" t="s">
        <v>809</v>
      </c>
      <c r="G98" s="12" t="s">
        <v>921</v>
      </c>
      <c r="H98">
        <v>0.43391224815566148</v>
      </c>
      <c r="I98" s="18">
        <v>0.39885176340659356</v>
      </c>
    </row>
    <row r="99" spans="1:9" x14ac:dyDescent="0.25">
      <c r="A99" s="17" t="s">
        <v>302</v>
      </c>
      <c r="B99" t="s">
        <v>414</v>
      </c>
      <c r="C99" t="s">
        <v>528</v>
      </c>
      <c r="D99">
        <v>0</v>
      </c>
      <c r="E99">
        <v>0</v>
      </c>
      <c r="F99" t="s">
        <v>810</v>
      </c>
      <c r="G99" s="12" t="s">
        <v>922</v>
      </c>
      <c r="H99">
        <v>0.44139036577837376</v>
      </c>
      <c r="I99" s="18">
        <v>0.40932338908210891</v>
      </c>
    </row>
    <row r="100" spans="1:9" x14ac:dyDescent="0.25">
      <c r="A100" s="17" t="s">
        <v>303</v>
      </c>
      <c r="B100" t="s">
        <v>415</v>
      </c>
      <c r="C100" t="s">
        <v>529</v>
      </c>
      <c r="D100">
        <v>0</v>
      </c>
      <c r="E100">
        <v>0</v>
      </c>
      <c r="F100" t="s">
        <v>811</v>
      </c>
      <c r="G100" s="12" t="s">
        <v>923</v>
      </c>
      <c r="H100">
        <v>0.44932828105097433</v>
      </c>
      <c r="I100" s="18">
        <v>0.41665743156999574</v>
      </c>
    </row>
    <row r="101" spans="1:9" x14ac:dyDescent="0.25">
      <c r="A101" s="17" t="s">
        <v>304</v>
      </c>
      <c r="B101" t="s">
        <v>416</v>
      </c>
      <c r="C101" t="s">
        <v>530</v>
      </c>
      <c r="D101">
        <v>0</v>
      </c>
      <c r="E101">
        <v>0</v>
      </c>
      <c r="F101" t="s">
        <v>812</v>
      </c>
      <c r="G101" s="12" t="s">
        <v>924</v>
      </c>
      <c r="H101">
        <v>0.4577031157580797</v>
      </c>
      <c r="I101" s="18">
        <v>0.42660222585598856</v>
      </c>
    </row>
    <row r="102" spans="1:9" x14ac:dyDescent="0.25">
      <c r="A102" s="17" t="s">
        <v>305</v>
      </c>
      <c r="B102" t="s">
        <v>417</v>
      </c>
      <c r="C102" t="s">
        <v>531</v>
      </c>
      <c r="D102">
        <v>0</v>
      </c>
      <c r="E102">
        <v>0</v>
      </c>
      <c r="F102" t="s">
        <v>813</v>
      </c>
      <c r="G102" s="12" t="s">
        <v>925</v>
      </c>
      <c r="H102">
        <v>0.46657846933896252</v>
      </c>
      <c r="I102" s="18">
        <v>0.43728381721901938</v>
      </c>
    </row>
    <row r="103" spans="1:9" x14ac:dyDescent="0.25">
      <c r="A103" s="17" t="s">
        <v>306</v>
      </c>
      <c r="B103" t="s">
        <v>418</v>
      </c>
      <c r="C103" t="s">
        <v>532</v>
      </c>
      <c r="D103">
        <v>0</v>
      </c>
      <c r="E103">
        <v>0</v>
      </c>
      <c r="F103" t="s">
        <v>814</v>
      </c>
      <c r="G103" s="12" t="s">
        <v>926</v>
      </c>
      <c r="H103">
        <v>0.47597572705820429</v>
      </c>
      <c r="I103" s="18">
        <v>0.44869279827501324</v>
      </c>
    </row>
    <row r="104" spans="1:9" x14ac:dyDescent="0.25">
      <c r="A104" s="17" t="s">
        <v>307</v>
      </c>
      <c r="B104" t="s">
        <v>419</v>
      </c>
      <c r="C104" t="s">
        <v>533</v>
      </c>
      <c r="D104">
        <v>0</v>
      </c>
      <c r="E104">
        <v>0</v>
      </c>
      <c r="F104" t="s">
        <v>815</v>
      </c>
      <c r="G104" s="12" t="s">
        <v>927</v>
      </c>
      <c r="H104">
        <v>0.48594952345983999</v>
      </c>
      <c r="I104" s="18">
        <v>0.46079074908694084</v>
      </c>
    </row>
    <row r="105" spans="1:9" x14ac:dyDescent="0.25">
      <c r="A105" s="17" t="s">
        <v>308</v>
      </c>
      <c r="B105" t="s">
        <v>420</v>
      </c>
      <c r="C105" t="s">
        <v>534</v>
      </c>
      <c r="D105">
        <v>0</v>
      </c>
      <c r="E105">
        <v>0</v>
      </c>
      <c r="F105" t="s">
        <v>816</v>
      </c>
      <c r="G105" s="12" t="s">
        <v>928</v>
      </c>
      <c r="H105">
        <v>0.4965233079210174</v>
      </c>
      <c r="I105" s="18">
        <v>0.47351707198759296</v>
      </c>
    </row>
    <row r="106" spans="1:9" x14ac:dyDescent="0.25">
      <c r="A106" s="17" t="s">
        <v>309</v>
      </c>
      <c r="B106" t="s">
        <v>421</v>
      </c>
      <c r="C106" t="s">
        <v>535</v>
      </c>
      <c r="D106">
        <v>0</v>
      </c>
      <c r="E106">
        <v>0</v>
      </c>
      <c r="F106" t="s">
        <v>817</v>
      </c>
      <c r="G106" s="12" t="s">
        <v>929</v>
      </c>
      <c r="H106">
        <v>0.50768551655990979</v>
      </c>
      <c r="I106" s="18">
        <v>0.48681209933902891</v>
      </c>
    </row>
    <row r="107" spans="1:9" x14ac:dyDescent="0.25">
      <c r="A107" s="17" t="s">
        <v>310</v>
      </c>
      <c r="B107" t="s">
        <v>422</v>
      </c>
      <c r="C107" t="s">
        <v>536</v>
      </c>
      <c r="D107">
        <v>0</v>
      </c>
      <c r="E107">
        <v>0</v>
      </c>
      <c r="F107" t="s">
        <v>818</v>
      </c>
      <c r="G107" s="12" t="s">
        <v>930</v>
      </c>
      <c r="H107">
        <v>0.51951703437481334</v>
      </c>
      <c r="I107" s="18">
        <v>0.50075687411211778</v>
      </c>
    </row>
    <row r="108" spans="1:9" x14ac:dyDescent="0.25">
      <c r="A108" s="17" t="s">
        <v>311</v>
      </c>
      <c r="B108" t="s">
        <v>423</v>
      </c>
      <c r="C108" t="s">
        <v>537</v>
      </c>
      <c r="D108">
        <v>0</v>
      </c>
      <c r="E108">
        <v>0</v>
      </c>
      <c r="F108" t="s">
        <v>819</v>
      </c>
      <c r="G108" s="12" t="s">
        <v>931</v>
      </c>
      <c r="H108">
        <v>0.53207287520888535</v>
      </c>
      <c r="I108" s="18">
        <v>0.51489040165290911</v>
      </c>
    </row>
    <row r="109" spans="1:9" x14ac:dyDescent="0.25">
      <c r="A109" s="17" t="s">
        <v>312</v>
      </c>
      <c r="B109" t="s">
        <v>424</v>
      </c>
      <c r="C109" t="s">
        <v>538</v>
      </c>
      <c r="D109">
        <v>0</v>
      </c>
      <c r="E109">
        <v>0</v>
      </c>
      <c r="F109" t="s">
        <v>820</v>
      </c>
      <c r="G109" s="12" t="s">
        <v>932</v>
      </c>
      <c r="H109">
        <v>0.54576864379279699</v>
      </c>
      <c r="I109" s="18">
        <v>0.52913929453351316</v>
      </c>
    </row>
    <row r="110" spans="1:9" x14ac:dyDescent="0.25">
      <c r="A110" s="17" t="s">
        <v>313</v>
      </c>
      <c r="B110" t="s">
        <v>425</v>
      </c>
      <c r="C110" t="s">
        <v>539</v>
      </c>
      <c r="D110">
        <v>0</v>
      </c>
      <c r="E110">
        <v>0</v>
      </c>
      <c r="F110" t="s">
        <v>821</v>
      </c>
      <c r="G110" s="12" t="s">
        <v>933</v>
      </c>
      <c r="H110">
        <v>0.56104652107886821</v>
      </c>
      <c r="I110" s="18">
        <v>0.5448840517980339</v>
      </c>
    </row>
    <row r="111" spans="1:9" x14ac:dyDescent="0.25">
      <c r="A111" s="17" t="s">
        <v>314</v>
      </c>
      <c r="B111" t="s">
        <v>426</v>
      </c>
      <c r="C111" t="s">
        <v>540</v>
      </c>
      <c r="D111">
        <v>0</v>
      </c>
      <c r="E111">
        <v>0</v>
      </c>
      <c r="F111" t="s">
        <v>822</v>
      </c>
      <c r="G111" s="12" t="s">
        <v>934</v>
      </c>
      <c r="H111">
        <v>0.58049043886755625</v>
      </c>
      <c r="I111" s="18">
        <v>0.56088870535205981</v>
      </c>
    </row>
    <row r="112" spans="1:9" x14ac:dyDescent="0.25">
      <c r="A112" s="17" t="s">
        <v>315</v>
      </c>
      <c r="B112" t="s">
        <v>427</v>
      </c>
      <c r="C112" t="s">
        <v>541</v>
      </c>
      <c r="D112">
        <v>0</v>
      </c>
      <c r="E112">
        <v>0</v>
      </c>
      <c r="F112" t="s">
        <v>823</v>
      </c>
      <c r="G112" s="12" t="s">
        <v>935</v>
      </c>
      <c r="H112">
        <v>0.587223788579191</v>
      </c>
      <c r="I112" s="18">
        <v>0.5803630937383788</v>
      </c>
    </row>
    <row r="113" spans="1:9" x14ac:dyDescent="0.25">
      <c r="A113" s="17" t="s">
        <v>316</v>
      </c>
      <c r="B113" t="s">
        <v>428</v>
      </c>
      <c r="C113" t="s">
        <v>542</v>
      </c>
      <c r="D113">
        <v>0</v>
      </c>
      <c r="E113">
        <v>0</v>
      </c>
      <c r="F113" t="s">
        <v>824</v>
      </c>
      <c r="G113" s="12" t="s">
        <v>428</v>
      </c>
      <c r="H113">
        <v>0</v>
      </c>
      <c r="I113" s="18">
        <v>0.58722345332967107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sqref="A1:XFD1"/>
    </sheetView>
  </sheetViews>
  <sheetFormatPr defaultColWidth="22.28515625" defaultRowHeight="15" x14ac:dyDescent="0.25"/>
  <sheetData>
    <row r="1" spans="1:11" x14ac:dyDescent="0.25">
      <c r="B1" s="4" t="s">
        <v>0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</row>
    <row r="2" spans="1:11" x14ac:dyDescent="0.25">
      <c r="A2" t="s">
        <v>12</v>
      </c>
      <c r="B2" t="s">
        <v>14</v>
      </c>
      <c r="C2" t="s">
        <v>15</v>
      </c>
      <c r="D2" t="s">
        <v>16</v>
      </c>
      <c r="E2" t="s">
        <v>17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 t="s">
        <v>23</v>
      </c>
    </row>
    <row r="3" spans="1:11" x14ac:dyDescent="0.25">
      <c r="A3" t="s">
        <v>13</v>
      </c>
      <c r="B3">
        <f>1.826532</f>
        <v>1.826532</v>
      </c>
      <c r="C3">
        <f>2.289508</f>
        <v>2.2895080000000001</v>
      </c>
      <c r="D3">
        <f>7.548972</f>
        <v>7.548972</v>
      </c>
      <c r="E3">
        <f>2.977251</f>
        <v>2.9772509999999999</v>
      </c>
      <c r="F3">
        <f>2.388686</f>
        <v>2.3886859999999999</v>
      </c>
      <c r="G3">
        <f>6.714831</f>
        <v>6.7148310000000002</v>
      </c>
      <c r="H3">
        <f>2.768861</f>
        <v>2.7688609999999998</v>
      </c>
      <c r="I3">
        <f>7.223026</f>
        <v>7.2230259999999999</v>
      </c>
      <c r="J3">
        <f>2.113389</f>
        <v>2.1133890000000002</v>
      </c>
      <c r="K3">
        <f>2.736789</f>
        <v>2.7367889999999999</v>
      </c>
    </row>
    <row r="4" spans="1:11" x14ac:dyDescent="0.25">
      <c r="A4" t="s">
        <v>24</v>
      </c>
      <c r="B4" t="s">
        <v>25</v>
      </c>
      <c r="C4" s="5" t="s">
        <v>26</v>
      </c>
      <c r="D4" t="s">
        <v>27</v>
      </c>
      <c r="E4" t="s">
        <v>28</v>
      </c>
      <c r="F4" s="5" t="s">
        <v>29</v>
      </c>
      <c r="G4" t="s">
        <v>30</v>
      </c>
      <c r="H4" t="s">
        <v>31</v>
      </c>
      <c r="I4" t="s">
        <v>27</v>
      </c>
      <c r="J4" t="s">
        <v>32</v>
      </c>
      <c r="K4" t="s">
        <v>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3"/>
  <sheetViews>
    <sheetView topLeftCell="A94" zoomScale="70" zoomScaleNormal="70" workbookViewId="0">
      <selection activeCell="B130" sqref="B130"/>
    </sheetView>
  </sheetViews>
  <sheetFormatPr defaultRowHeight="15" x14ac:dyDescent="0.25"/>
  <cols>
    <col min="1" max="1" width="12.42578125" bestFit="1" customWidth="1"/>
    <col min="2" max="2" width="19.7109375" bestFit="1" customWidth="1"/>
    <col min="3" max="3" width="20.5703125" bestFit="1" customWidth="1"/>
    <col min="4" max="4" width="20.140625" bestFit="1" customWidth="1"/>
    <col min="5" max="5" width="19.28515625" bestFit="1" customWidth="1"/>
    <col min="6" max="6" width="18.85546875" bestFit="1" customWidth="1"/>
    <col min="7" max="7" width="20.28515625" bestFit="1" customWidth="1"/>
    <col min="8" max="8" width="18.7109375" bestFit="1" customWidth="1"/>
    <col min="9" max="9" width="19.140625" bestFit="1" customWidth="1"/>
    <col min="10" max="10" width="20.7109375" bestFit="1" customWidth="1"/>
    <col min="11" max="11" width="20" bestFit="1" customWidth="1"/>
  </cols>
  <sheetData>
    <row r="1" spans="1:23" x14ac:dyDescent="0.25">
      <c r="B1" s="4" t="s">
        <v>0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</row>
    <row r="2" spans="1:23" x14ac:dyDescent="0.25">
      <c r="A2" s="27">
        <v>39141</v>
      </c>
      <c r="B2" s="3">
        <v>-7.0789865871833564E-3</v>
      </c>
      <c r="C2" s="3">
        <v>-2.444528018051894E-2</v>
      </c>
      <c r="D2" s="3">
        <v>-4.4585987261146494E-2</v>
      </c>
      <c r="E2" s="3">
        <v>-9.7997138769671033E-2</v>
      </c>
      <c r="F2" s="3">
        <v>-3.5211267605634493E-3</v>
      </c>
      <c r="G2" s="3">
        <v>-2.6377208757766935E-2</v>
      </c>
      <c r="H2" s="3">
        <v>-3.3974072418417593E-2</v>
      </c>
      <c r="I2" s="3">
        <v>-0.12455516014234874</v>
      </c>
      <c r="J2" s="3">
        <v>-3.9262820512820443E-2</v>
      </c>
      <c r="K2" s="3">
        <v>5.6751004965712899E-2</v>
      </c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27">
        <v>39171</v>
      </c>
      <c r="B3" s="3">
        <v>-1.5759849906191302E-2</v>
      </c>
      <c r="C3" s="3">
        <v>-1.5805705474171167E-2</v>
      </c>
      <c r="D3" s="3">
        <v>-0.04</v>
      </c>
      <c r="E3" s="3">
        <v>-8.7232355273591938E-3</v>
      </c>
      <c r="F3" s="3">
        <v>-2.120141342756187E-2</v>
      </c>
      <c r="G3" s="3">
        <v>-3.8360092351922494E-3</v>
      </c>
      <c r="H3" s="3">
        <v>-1.897269782508099E-2</v>
      </c>
      <c r="I3" s="3">
        <v>-0.18943089430894308</v>
      </c>
      <c r="J3" s="3">
        <v>0.16346955796497076</v>
      </c>
      <c r="K3" s="3">
        <v>2.5732826135600934E-2</v>
      </c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x14ac:dyDescent="0.25">
      <c r="A4" s="27">
        <v>39202</v>
      </c>
      <c r="B4" s="3">
        <v>0.16584064048799077</v>
      </c>
      <c r="C4" s="3">
        <v>4.7395221308264679E-2</v>
      </c>
      <c r="D4" s="3">
        <v>0.31597222222222221</v>
      </c>
      <c r="E4" s="3">
        <v>1.8400000000000034E-2</v>
      </c>
      <c r="F4" s="3">
        <v>-6.7203554568175367E-2</v>
      </c>
      <c r="G4" s="3">
        <v>-0.10180501914903936</v>
      </c>
      <c r="H4" s="3">
        <v>6.698113207547178E-2</v>
      </c>
      <c r="I4" s="3">
        <v>6.6198595787362091E-2</v>
      </c>
      <c r="J4" s="3">
        <v>4.5161290322580726E-2</v>
      </c>
      <c r="K4" s="3">
        <v>5.3883071553228593E-2</v>
      </c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x14ac:dyDescent="0.25">
      <c r="A5" s="27">
        <v>39233</v>
      </c>
      <c r="B5" s="3">
        <v>6.5402223675615199E-4</v>
      </c>
      <c r="C5" s="3">
        <v>6.7314884068811996E-3</v>
      </c>
      <c r="D5" s="3">
        <v>0.16094986807387862</v>
      </c>
      <c r="E5" s="3">
        <v>-8.7195600942655244E-2</v>
      </c>
      <c r="F5" s="3">
        <v>5.2694254242333906E-2</v>
      </c>
      <c r="G5" s="3">
        <v>-3.4833855904970158E-2</v>
      </c>
      <c r="H5" s="3">
        <v>3.9787798408488003E-3</v>
      </c>
      <c r="I5" s="3">
        <v>0.15522107243650032</v>
      </c>
      <c r="J5" s="3">
        <v>0.10150891632373102</v>
      </c>
      <c r="K5" s="3">
        <v>7.2448768370936513E-3</v>
      </c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x14ac:dyDescent="0.25">
      <c r="A6" s="27">
        <v>39262</v>
      </c>
      <c r="B6" s="3">
        <v>-6.3235294117647126E-2</v>
      </c>
      <c r="C6" s="3">
        <v>3.4546805349182752E-2</v>
      </c>
      <c r="D6" s="3">
        <v>-0.46590909090909088</v>
      </c>
      <c r="E6" s="3">
        <v>-3.3562822719449124E-2</v>
      </c>
      <c r="F6" s="3">
        <v>-1.7533936651583638E-2</v>
      </c>
      <c r="G6" s="3">
        <v>-5.4414192744430573E-2</v>
      </c>
      <c r="H6" s="3">
        <v>-4.4473800088066999E-2</v>
      </c>
      <c r="I6" s="3">
        <v>-4.0716612377849296E-3</v>
      </c>
      <c r="J6" s="3">
        <v>-5.0124533001245225E-2</v>
      </c>
      <c r="K6" s="3">
        <v>-8.4258117550348663E-3</v>
      </c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x14ac:dyDescent="0.25">
      <c r="A7" s="27">
        <v>39294</v>
      </c>
      <c r="B7" s="3">
        <v>5.6340484911913555E-2</v>
      </c>
      <c r="C7" s="3">
        <v>3.806104129263909E-2</v>
      </c>
      <c r="D7" s="3">
        <v>-0.21702127659574469</v>
      </c>
      <c r="E7" s="3">
        <v>-9.439002671415854E-2</v>
      </c>
      <c r="F7" s="3">
        <v>-8.2325849165227491E-2</v>
      </c>
      <c r="G7" s="3">
        <v>-0.10099819604135719</v>
      </c>
      <c r="H7" s="3">
        <v>-9.6774193548386997E-2</v>
      </c>
      <c r="I7" s="3">
        <v>8.9125102207686005E-2</v>
      </c>
      <c r="J7" s="3">
        <v>-0.10914454277286138</v>
      </c>
      <c r="K7" s="3">
        <v>-5.7823834196891175E-2</v>
      </c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x14ac:dyDescent="0.25">
      <c r="A8" s="27">
        <v>39325</v>
      </c>
      <c r="B8" s="3">
        <v>6.0270805812417297E-2</v>
      </c>
      <c r="C8" s="3">
        <v>0.10411622276029062</v>
      </c>
      <c r="D8" s="3">
        <v>0.27717391304347827</v>
      </c>
      <c r="E8" s="3">
        <v>-1.9665683382497471E-2</v>
      </c>
      <c r="F8" s="3">
        <v>0.10445420326223344</v>
      </c>
      <c r="G8" s="3">
        <v>5.2253404752540415E-2</v>
      </c>
      <c r="H8" s="3">
        <v>7.4999999999999942E-2</v>
      </c>
      <c r="I8" s="3">
        <v>-7.8828828828828884E-2</v>
      </c>
      <c r="J8" s="3">
        <v>-4.9668874172185427E-2</v>
      </c>
      <c r="K8" s="3">
        <v>-5.3893532776066934E-2</v>
      </c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x14ac:dyDescent="0.25">
      <c r="A9" s="27">
        <v>39353</v>
      </c>
      <c r="B9" s="3">
        <v>0.1105746768416136</v>
      </c>
      <c r="C9" s="3">
        <v>3.7280701754385893E-2</v>
      </c>
      <c r="D9" s="3">
        <v>0</v>
      </c>
      <c r="E9" s="3">
        <v>3.0090270812436668E-3</v>
      </c>
      <c r="F9" s="3">
        <v>-1.8744674808293203E-2</v>
      </c>
      <c r="G9" s="3">
        <v>6.7349442515987165E-2</v>
      </c>
      <c r="H9" s="3">
        <v>2.7764594209776974E-2</v>
      </c>
      <c r="I9" s="3">
        <v>0.27220863895680519</v>
      </c>
      <c r="J9" s="3">
        <v>4.1424699961285283E-2</v>
      </c>
      <c r="K9" s="3">
        <v>-2.4180423157405234E-2</v>
      </c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x14ac:dyDescent="0.25">
      <c r="A10" s="27">
        <v>39386</v>
      </c>
      <c r="B10" s="3">
        <v>-7.4463609591922622E-2</v>
      </c>
      <c r="C10" s="3">
        <v>-1.5101177891874709E-3</v>
      </c>
      <c r="D10" s="3">
        <v>8.085106382978724E-2</v>
      </c>
      <c r="E10" s="3">
        <v>-7.4999999999999997E-2</v>
      </c>
      <c r="F10" s="3">
        <v>-3.5021707670043235E-2</v>
      </c>
      <c r="G10" s="3">
        <v>-5.0305300417355307E-2</v>
      </c>
      <c r="H10" s="3">
        <v>-8.1505425998614656E-2</v>
      </c>
      <c r="I10" s="3">
        <v>0.12107623318385655</v>
      </c>
      <c r="J10" s="3">
        <v>-5.2788104089219287E-2</v>
      </c>
      <c r="K10" s="3">
        <v>2.8591851322374209E-3</v>
      </c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x14ac:dyDescent="0.25">
      <c r="A11" s="27">
        <v>39416</v>
      </c>
      <c r="B11" s="3">
        <v>-6.742424242424247E-2</v>
      </c>
      <c r="C11" s="3">
        <v>-0.15245009074410171</v>
      </c>
      <c r="D11" s="3">
        <v>-0.27559055118110237</v>
      </c>
      <c r="E11" s="3">
        <v>0.40756756756756751</v>
      </c>
      <c r="F11" s="3">
        <v>-4.9190161967606595E-2</v>
      </c>
      <c r="G11" s="3">
        <v>-8.2669896478918536E-2</v>
      </c>
      <c r="H11" s="3">
        <v>5.0276520864755087E-3</v>
      </c>
      <c r="I11" s="3">
        <v>-0.37885714285714289</v>
      </c>
      <c r="J11" s="3">
        <v>-1.0596546310832091E-2</v>
      </c>
      <c r="K11" s="3">
        <v>-5.4882394868139749E-2</v>
      </c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x14ac:dyDescent="0.25">
      <c r="A12" s="27">
        <v>39447</v>
      </c>
      <c r="B12" s="3">
        <v>-0.24922826969943132</v>
      </c>
      <c r="C12" s="3">
        <v>-3.3904354032833664E-2</v>
      </c>
      <c r="D12" s="3">
        <v>-0.20108695652173914</v>
      </c>
      <c r="E12" s="3">
        <v>-0.65130568356374818</v>
      </c>
      <c r="F12" s="3">
        <v>-2.7444794952681421E-2</v>
      </c>
      <c r="G12" s="3">
        <v>-4.1054720076902564E-2</v>
      </c>
      <c r="H12" s="3">
        <v>-1.1005502751375632E-2</v>
      </c>
      <c r="I12" s="3">
        <v>-0.1435142594296227</v>
      </c>
      <c r="J12" s="3">
        <v>-4.2046806822689388E-2</v>
      </c>
      <c r="K12" s="3">
        <v>5.9577677224735982E-2</v>
      </c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x14ac:dyDescent="0.25">
      <c r="A13" s="27">
        <v>39478</v>
      </c>
      <c r="B13" s="3">
        <v>0.21423934213373724</v>
      </c>
      <c r="C13" s="3">
        <v>-9.4939046915404515E-2</v>
      </c>
      <c r="D13" s="3">
        <v>5.4421768707482991E-2</v>
      </c>
      <c r="E13" s="3">
        <v>0.18722466960352416</v>
      </c>
      <c r="F13" s="3">
        <v>8.7577035355174554E-3</v>
      </c>
      <c r="G13" s="3">
        <v>-0.10093973400639741</v>
      </c>
      <c r="H13" s="3">
        <v>-2.5290844714213456E-2</v>
      </c>
      <c r="I13" s="3">
        <v>9.6670247046186739E-3</v>
      </c>
      <c r="J13" s="3">
        <v>8.6956521739130432E-2</v>
      </c>
      <c r="K13" s="3">
        <v>0.18695136417556352</v>
      </c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x14ac:dyDescent="0.25">
      <c r="A14" s="27">
        <v>39507</v>
      </c>
      <c r="B14" s="3">
        <v>5.3466405275351481E-3</v>
      </c>
      <c r="C14" s="3">
        <v>-5.3061224489795514E-3</v>
      </c>
      <c r="D14" s="3">
        <v>-0.26451612903225807</v>
      </c>
      <c r="E14" s="3">
        <v>-7.0500927643784767E-2</v>
      </c>
      <c r="F14" s="3">
        <v>-7.4919614147910027E-2</v>
      </c>
      <c r="G14" s="3">
        <v>-0.16144064960972865</v>
      </c>
      <c r="H14" s="3">
        <v>-3.5547483134405748E-2</v>
      </c>
      <c r="I14" s="3">
        <v>-0.14787234042553196</v>
      </c>
      <c r="J14" s="3">
        <v>-2.3238095238095325E-2</v>
      </c>
      <c r="K14" s="3">
        <v>-7.2956226264241419E-2</v>
      </c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x14ac:dyDescent="0.25">
      <c r="A15" s="27">
        <v>39538</v>
      </c>
      <c r="B15" s="3">
        <v>8.6509484134018835E-2</v>
      </c>
      <c r="C15" s="3">
        <v>-1.1489536315141614E-2</v>
      </c>
      <c r="D15" s="3">
        <v>0.54385964912280704</v>
      </c>
      <c r="E15" s="3">
        <v>7.7844311377245623E-2</v>
      </c>
      <c r="F15" s="3">
        <v>6.9864442127215903E-2</v>
      </c>
      <c r="G15" s="3">
        <v>6.3711911357340695E-2</v>
      </c>
      <c r="H15" s="3">
        <v>2.340597255851486E-2</v>
      </c>
      <c r="I15" s="3">
        <v>0.32709113607990026</v>
      </c>
      <c r="J15" s="3">
        <v>4.0561622464898729E-2</v>
      </c>
      <c r="K15" s="3">
        <v>0.12462268219059926</v>
      </c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x14ac:dyDescent="0.25">
      <c r="A16" s="27">
        <v>39568</v>
      </c>
      <c r="B16" s="3">
        <v>1.3868494044705523E-2</v>
      </c>
      <c r="C16" s="3">
        <v>6.4342050643420537E-2</v>
      </c>
      <c r="D16" s="3">
        <v>0.14204545454545456</v>
      </c>
      <c r="E16" s="3">
        <v>5.5555555555554369E-3</v>
      </c>
      <c r="F16" s="3">
        <v>-6.7576348278102716E-2</v>
      </c>
      <c r="G16" s="3">
        <v>-6.2500000000000083E-2</v>
      </c>
      <c r="H16" s="3">
        <v>-5.625657202944271E-2</v>
      </c>
      <c r="I16" s="3">
        <v>0.23706491063029156</v>
      </c>
      <c r="J16" s="3">
        <v>8.1709145427286398E-2</v>
      </c>
      <c r="K16" s="3">
        <v>-3.8343558282207773E-3</v>
      </c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x14ac:dyDescent="0.25">
      <c r="A17" s="27">
        <v>39598</v>
      </c>
      <c r="B17" s="3">
        <v>-2.0598648213710994E-2</v>
      </c>
      <c r="C17" s="3">
        <v>4.2121684867394628E-2</v>
      </c>
      <c r="D17" s="3">
        <v>-0.10945273631840796</v>
      </c>
      <c r="E17" s="3">
        <v>-9.2081031307550645E-2</v>
      </c>
      <c r="F17" s="3">
        <v>-8.0139372822299795E-3</v>
      </c>
      <c r="G17" s="3">
        <v>-0.15787037037037033</v>
      </c>
      <c r="H17" s="3">
        <v>-2.4512534818941379E-2</v>
      </c>
      <c r="I17" s="3">
        <v>-1.5969581749049493E-2</v>
      </c>
      <c r="J17" s="3">
        <v>0.17082467082467065</v>
      </c>
      <c r="K17" s="3">
        <v>7.2363356428021511E-2</v>
      </c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x14ac:dyDescent="0.25">
      <c r="A18" s="27">
        <v>39629</v>
      </c>
      <c r="B18" s="3">
        <v>4.9457771935589846E-2</v>
      </c>
      <c r="C18" s="3">
        <v>-0.12949101796407175</v>
      </c>
      <c r="D18" s="3">
        <v>-0.19553072625698323</v>
      </c>
      <c r="E18" s="3">
        <v>-0.15010141987829601</v>
      </c>
      <c r="F18" s="3">
        <v>-0.21074815595363541</v>
      </c>
      <c r="G18" s="3">
        <v>-0.51291918636613532</v>
      </c>
      <c r="H18" s="3">
        <v>-0.27470017133066832</v>
      </c>
      <c r="I18" s="3">
        <v>4.7913446676970714E-2</v>
      </c>
      <c r="J18" s="3">
        <v>-4.6759396271085989E-2</v>
      </c>
      <c r="K18" s="3">
        <v>-8.9734386216798277E-3</v>
      </c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x14ac:dyDescent="0.25">
      <c r="A19" s="27">
        <v>39660</v>
      </c>
      <c r="B19" s="3">
        <v>0.18193204947549707</v>
      </c>
      <c r="C19" s="3">
        <v>-5.4600171969045701E-2</v>
      </c>
      <c r="D19" s="3">
        <v>0.1388888888888889</v>
      </c>
      <c r="E19" s="3">
        <v>0.10739856801909289</v>
      </c>
      <c r="F19" s="3">
        <v>0.10057854917668009</v>
      </c>
      <c r="G19" s="3">
        <v>7.5620767494356506E-2</v>
      </c>
      <c r="H19" s="3">
        <v>9.6062992125984306E-2</v>
      </c>
      <c r="I19" s="3">
        <v>-0.34218289085545728</v>
      </c>
      <c r="J19" s="3">
        <v>-3.1046258925799437E-3</v>
      </c>
      <c r="K19" s="3">
        <v>-8.4027526258601964E-2</v>
      </c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x14ac:dyDescent="0.25">
      <c r="A20" s="27">
        <v>39689</v>
      </c>
      <c r="B20" s="3">
        <v>-8.1997615578222258E-2</v>
      </c>
      <c r="C20" s="3">
        <v>9.3678944974988743E-2</v>
      </c>
      <c r="D20" s="3">
        <v>-0.16463414634146342</v>
      </c>
      <c r="E20" s="3">
        <v>0.11422413793103454</v>
      </c>
      <c r="F20" s="3">
        <v>0.12535382126971281</v>
      </c>
      <c r="G20" s="3">
        <v>0.10912906610703045</v>
      </c>
      <c r="H20" s="3">
        <v>6.4655172413793136E-2</v>
      </c>
      <c r="I20" s="3">
        <v>7.2869955156950716E-2</v>
      </c>
      <c r="J20" s="3">
        <v>-9.7477421364061068E-2</v>
      </c>
      <c r="K20" s="3">
        <v>-3.0842230130486262E-2</v>
      </c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x14ac:dyDescent="0.25">
      <c r="A21" s="27">
        <v>39721</v>
      </c>
      <c r="B21" s="3">
        <v>-8.6868686868686817E-2</v>
      </c>
      <c r="C21" s="3">
        <v>-6.1954261954262034E-2</v>
      </c>
      <c r="D21" s="3">
        <v>-0.11678832116788321</v>
      </c>
      <c r="E21" s="3">
        <v>-9.2843326885880165E-2</v>
      </c>
      <c r="F21" s="3">
        <v>0.18828602227811722</v>
      </c>
      <c r="G21" s="3">
        <v>0.13623462630085145</v>
      </c>
      <c r="H21" s="3">
        <v>-4.0485829959514143E-2</v>
      </c>
      <c r="I21" s="3">
        <v>-0.28631138975966564</v>
      </c>
      <c r="J21" s="3">
        <v>-8.6611456176673637E-2</v>
      </c>
      <c r="K21" s="3">
        <v>-0.10118319053447573</v>
      </c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x14ac:dyDescent="0.25">
      <c r="A22" s="27">
        <v>39752</v>
      </c>
      <c r="B22" s="3">
        <v>1.5486725663716876E-2</v>
      </c>
      <c r="C22" s="3">
        <v>-0.21232269503546097</v>
      </c>
      <c r="D22" s="3">
        <v>-0.18181818181818182</v>
      </c>
      <c r="E22" s="3">
        <v>-0.11940298507462679</v>
      </c>
      <c r="F22" s="3">
        <v>-0.10160266102207437</v>
      </c>
      <c r="G22" s="3">
        <v>6.328059950041641E-2</v>
      </c>
      <c r="H22" s="3">
        <v>-8.614627285513371E-2</v>
      </c>
      <c r="I22" s="3">
        <v>-0.34407027818448016</v>
      </c>
      <c r="J22" s="3">
        <v>-0.32338496411031353</v>
      </c>
      <c r="K22" s="3">
        <v>-0.12414888788016339</v>
      </c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x14ac:dyDescent="0.25">
      <c r="A23" s="27">
        <v>39780</v>
      </c>
      <c r="B23" s="3">
        <v>-0.18923124805477751</v>
      </c>
      <c r="C23" s="3">
        <v>-6.9217782779966264E-2</v>
      </c>
      <c r="D23" s="3">
        <v>-0.54545454545454541</v>
      </c>
      <c r="E23" s="3">
        <v>-0.24697336561743344</v>
      </c>
      <c r="F23" s="3">
        <v>-0.12184449680242346</v>
      </c>
      <c r="G23" s="3">
        <v>-0.18872357086922478</v>
      </c>
      <c r="H23" s="3">
        <v>0.1250480954213159</v>
      </c>
      <c r="I23" s="3">
        <v>-0.1785714285714286</v>
      </c>
      <c r="J23" s="3">
        <v>-0.1697375767727527</v>
      </c>
      <c r="K23" s="3">
        <v>-0.16714174656646805</v>
      </c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x14ac:dyDescent="0.25">
      <c r="A24" s="27">
        <v>39813</v>
      </c>
      <c r="B24" s="3">
        <v>6.1036468330134347E-2</v>
      </c>
      <c r="C24" s="3">
        <v>-1.4510278113663752E-2</v>
      </c>
      <c r="D24" s="3">
        <v>-4.4444444444444446E-2</v>
      </c>
      <c r="E24" s="3">
        <v>2.8938906752411675E-2</v>
      </c>
      <c r="F24" s="3">
        <v>7.1291682637025663E-2</v>
      </c>
      <c r="G24" s="3">
        <v>-9.1698841698841585E-2</v>
      </c>
      <c r="H24" s="3">
        <v>-5.8139534883720305E-3</v>
      </c>
      <c r="I24" s="3">
        <v>8.967391304347816E-2</v>
      </c>
      <c r="J24" s="3">
        <v>-1.4794889038332136E-2</v>
      </c>
      <c r="K24" s="3">
        <v>0.19570628500311135</v>
      </c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x14ac:dyDescent="0.25">
      <c r="A25" s="27">
        <v>39843</v>
      </c>
      <c r="B25" s="3">
        <v>-4.2149059334298085E-2</v>
      </c>
      <c r="C25" s="3">
        <v>-8.1595092024539878E-2</v>
      </c>
      <c r="D25" s="3">
        <v>-0.11395348837209299</v>
      </c>
      <c r="E25" s="3">
        <v>3.7499999999999895E-2</v>
      </c>
      <c r="F25" s="3">
        <v>-0.41538461538461535</v>
      </c>
      <c r="G25" s="3">
        <v>-0.66524973432518608</v>
      </c>
      <c r="H25" s="3">
        <v>-0.24561403508771931</v>
      </c>
      <c r="I25" s="3">
        <v>-9.975062344139661E-3</v>
      </c>
      <c r="J25" s="3">
        <v>3.0716723549488054E-2</v>
      </c>
      <c r="K25" s="3">
        <v>-6.6614623991673227E-2</v>
      </c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x14ac:dyDescent="0.25">
      <c r="A26" s="27">
        <v>39871</v>
      </c>
      <c r="B26" s="3">
        <v>-0.15524079320113324</v>
      </c>
      <c r="C26" s="3">
        <v>-2.6720106880427544E-2</v>
      </c>
      <c r="D26" s="3">
        <v>2.362204724409445E-2</v>
      </c>
      <c r="E26" s="3">
        <v>-1.2048192771084215E-2</v>
      </c>
      <c r="F26" s="3">
        <v>-0.20563035495716031</v>
      </c>
      <c r="G26" s="3">
        <v>-0.11111111111111108</v>
      </c>
      <c r="H26" s="3">
        <v>-6.338349293205657E-2</v>
      </c>
      <c r="I26" s="3">
        <v>-0.17884130982367757</v>
      </c>
      <c r="J26" s="3">
        <v>-0.12781456953642392</v>
      </c>
      <c r="K26" s="3">
        <v>-0.11764705882352938</v>
      </c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x14ac:dyDescent="0.25">
      <c r="A27" s="27">
        <v>39903</v>
      </c>
      <c r="B27" s="3">
        <v>-7.3775989268946643E-3</v>
      </c>
      <c r="C27" s="3">
        <v>0.15099519560741245</v>
      </c>
      <c r="D27" s="3">
        <v>0.12820512820512819</v>
      </c>
      <c r="E27" s="3">
        <v>8.2317073170731572E-2</v>
      </c>
      <c r="F27" s="3">
        <v>4.7765793528505331E-2</v>
      </c>
      <c r="G27" s="3">
        <v>3.9285714285714264E-2</v>
      </c>
      <c r="H27" s="3">
        <v>0.11343719571567683</v>
      </c>
      <c r="I27" s="3">
        <v>0.39263803680981607</v>
      </c>
      <c r="J27" s="3">
        <v>0.10478359908883836</v>
      </c>
      <c r="K27" s="3">
        <v>5.7503949447077422E-2</v>
      </c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x14ac:dyDescent="0.25">
      <c r="A28" s="27">
        <v>39933</v>
      </c>
      <c r="B28" s="3">
        <v>-3.7837837837837833E-2</v>
      </c>
      <c r="C28" s="3">
        <v>0.15205724508050095</v>
      </c>
      <c r="D28" s="3">
        <v>0.54545454545454541</v>
      </c>
      <c r="E28" s="3">
        <v>-7.0422535211267609E-2</v>
      </c>
      <c r="F28" s="3">
        <v>2.2058823529412601E-3</v>
      </c>
      <c r="G28" s="3">
        <v>0.59450171821305819</v>
      </c>
      <c r="H28" s="3">
        <v>4.7223436816790476E-2</v>
      </c>
      <c r="I28" s="3">
        <v>0.40969162995594721</v>
      </c>
      <c r="J28" s="3">
        <v>-9.072164948453601E-2</v>
      </c>
      <c r="K28" s="3">
        <v>6.393785479533913E-2</v>
      </c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x14ac:dyDescent="0.25">
      <c r="A29" s="27">
        <v>39962</v>
      </c>
      <c r="B29" s="3">
        <v>-1.1235955056179702E-2</v>
      </c>
      <c r="C29" s="3">
        <v>-4.244306418219463E-2</v>
      </c>
      <c r="D29" s="3">
        <v>-6.6176470588235295E-2</v>
      </c>
      <c r="E29" s="3">
        <v>-6.9696969696969702E-2</v>
      </c>
      <c r="F29" s="3">
        <v>-0.25091709464416728</v>
      </c>
      <c r="G29" s="3">
        <v>0.32543103448275867</v>
      </c>
      <c r="H29" s="3">
        <v>-5.5949895615866385E-2</v>
      </c>
      <c r="I29" s="3">
        <v>0.24374999999999994</v>
      </c>
      <c r="J29" s="3">
        <v>0.13151927437641706</v>
      </c>
      <c r="K29" s="3">
        <v>6.7115978657680445E-2</v>
      </c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x14ac:dyDescent="0.25">
      <c r="A30" s="27">
        <v>39994</v>
      </c>
      <c r="B30" s="3">
        <v>0.1325757575757576</v>
      </c>
      <c r="C30" s="3">
        <v>7.5675675675675987E-3</v>
      </c>
      <c r="D30" s="3">
        <v>0.14960629921259844</v>
      </c>
      <c r="E30" s="3">
        <v>5.2117263843648259E-2</v>
      </c>
      <c r="F30" s="3">
        <v>-1.9588638589619341E-3</v>
      </c>
      <c r="G30" s="3">
        <v>-0.37886178861788616</v>
      </c>
      <c r="H30" s="3">
        <v>-1.149933657673587E-2</v>
      </c>
      <c r="I30" s="3">
        <v>-0.15075376884422112</v>
      </c>
      <c r="J30" s="3">
        <v>-8.88443553774214E-2</v>
      </c>
      <c r="K30" s="3">
        <v>-5.500000000000009E-2</v>
      </c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x14ac:dyDescent="0.25">
      <c r="A31" s="27">
        <v>40025</v>
      </c>
      <c r="B31" s="3">
        <v>0.19063545150501665</v>
      </c>
      <c r="C31" s="3">
        <v>0.18079399141630906</v>
      </c>
      <c r="D31" s="3">
        <v>9.5890410958904104E-2</v>
      </c>
      <c r="E31" s="3">
        <v>-1.2383900928792581E-2</v>
      </c>
      <c r="F31" s="3">
        <v>0.35034347399411192</v>
      </c>
      <c r="G31" s="3">
        <v>4.9738219895288031E-2</v>
      </c>
      <c r="H31" s="3">
        <v>8.0536912751677722E-2</v>
      </c>
      <c r="I31" s="3">
        <v>0.28550295857988162</v>
      </c>
      <c r="J31" s="3">
        <v>0.15322580645161293</v>
      </c>
      <c r="K31" s="3">
        <v>2.1442495126705742E-2</v>
      </c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x14ac:dyDescent="0.25">
      <c r="A32" s="27">
        <v>40056</v>
      </c>
      <c r="B32" s="3">
        <v>-8.4094101123595486E-2</v>
      </c>
      <c r="C32" s="3">
        <v>-1.8627896410722405E-2</v>
      </c>
      <c r="D32" s="3">
        <v>-5.8125000000000072E-2</v>
      </c>
      <c r="E32" s="3">
        <v>-6.2695924764890193E-2</v>
      </c>
      <c r="F32" s="3">
        <v>6.5406976744185946E-3</v>
      </c>
      <c r="G32" s="3">
        <v>-0.19201995012468831</v>
      </c>
      <c r="H32" s="3">
        <v>6.5010351966873728E-2</v>
      </c>
      <c r="I32" s="3">
        <v>-0.12428078250863052</v>
      </c>
      <c r="J32" s="3">
        <v>-0.17609663064208528</v>
      </c>
      <c r="K32" s="3">
        <v>-4.9345692475463533E-2</v>
      </c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x14ac:dyDescent="0.25">
      <c r="A33" s="27">
        <v>40086</v>
      </c>
      <c r="B33" s="3">
        <v>7.1497028943837387E-2</v>
      </c>
      <c r="C33" s="3">
        <v>8.9814814814814709E-2</v>
      </c>
      <c r="D33" s="3">
        <v>2.3224950232249505E-2</v>
      </c>
      <c r="E33" s="3">
        <v>2.0066889632106892E-2</v>
      </c>
      <c r="F33" s="3">
        <v>0.51407942238267146</v>
      </c>
      <c r="G33" s="3">
        <v>-0.15740740740740741</v>
      </c>
      <c r="H33" s="3">
        <v>1.0497667185069968E-2</v>
      </c>
      <c r="I33" s="3">
        <v>-9.8554533508541389E-2</v>
      </c>
      <c r="J33" s="3">
        <v>6.1728395061729276E-3</v>
      </c>
      <c r="K33" s="3">
        <v>9.1482649842271432E-2</v>
      </c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x14ac:dyDescent="0.25">
      <c r="A34" s="27">
        <v>40116</v>
      </c>
      <c r="B34" s="3">
        <v>-8.6762075134168185E-2</v>
      </c>
      <c r="C34" s="3">
        <v>-2.9311809685641364E-2</v>
      </c>
      <c r="D34" s="3">
        <v>-2.723735408560304E-2</v>
      </c>
      <c r="E34" s="3">
        <v>-0.2721311475409835</v>
      </c>
      <c r="F34" s="3">
        <v>-0.14735336194563661</v>
      </c>
      <c r="G34" s="3">
        <v>0.12454212454212449</v>
      </c>
      <c r="H34" s="3">
        <v>-2.424009234320889E-2</v>
      </c>
      <c r="I34" s="3">
        <v>3.3527696793002847E-2</v>
      </c>
      <c r="J34" s="3">
        <v>-3.0674846625766871E-2</v>
      </c>
      <c r="K34" s="3">
        <v>-7.4093536521282186E-2</v>
      </c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x14ac:dyDescent="0.25">
      <c r="A35" s="27">
        <v>40147</v>
      </c>
      <c r="B35" s="3">
        <v>8.6190009794319414E-2</v>
      </c>
      <c r="C35" s="3">
        <v>2.4070021881837947E-2</v>
      </c>
      <c r="D35" s="3">
        <v>0.4</v>
      </c>
      <c r="E35" s="3">
        <v>-8.5585585585585752E-2</v>
      </c>
      <c r="F35" s="3">
        <v>4.3064876957494384E-2</v>
      </c>
      <c r="G35" s="3">
        <v>-9.1205211726384253E-2</v>
      </c>
      <c r="H35" s="3">
        <v>6.309148264984233E-3</v>
      </c>
      <c r="I35" s="3">
        <v>-0.18335684062059235</v>
      </c>
      <c r="J35" s="3">
        <v>3.3227848101265729E-2</v>
      </c>
      <c r="K35" s="3">
        <v>5.9023836549375659E-2</v>
      </c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x14ac:dyDescent="0.25">
      <c r="A36" s="27">
        <v>40178</v>
      </c>
      <c r="B36" s="3">
        <v>4.1478809738502587E-3</v>
      </c>
      <c r="C36" s="3">
        <v>2.3076923076923193E-2</v>
      </c>
      <c r="D36" s="3">
        <v>0.14285714285714285</v>
      </c>
      <c r="E36" s="3">
        <v>0.33990147783251234</v>
      </c>
      <c r="F36" s="3">
        <v>5.6836461126005489E-2</v>
      </c>
      <c r="G36" s="3">
        <v>-3.9426523297491016E-2</v>
      </c>
      <c r="H36" s="3">
        <v>2.8213166144200583E-2</v>
      </c>
      <c r="I36" s="3">
        <v>-9.8445595854922324E-2</v>
      </c>
      <c r="J36" s="3">
        <v>1.5313935681470138E-2</v>
      </c>
      <c r="K36" s="3">
        <v>3.8853161843515616E-2</v>
      </c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x14ac:dyDescent="0.25">
      <c r="A37" s="27">
        <v>40207</v>
      </c>
      <c r="B37" s="3">
        <v>1.9755747126436806E-2</v>
      </c>
      <c r="C37" s="3">
        <v>-6.1403508771929925E-2</v>
      </c>
      <c r="D37" s="3">
        <v>0.39166666666666666</v>
      </c>
      <c r="E37" s="3">
        <v>-0.13602941176470576</v>
      </c>
      <c r="F37" s="3">
        <v>2.8919330289193315E-2</v>
      </c>
      <c r="G37" s="3">
        <v>0.10447761194029835</v>
      </c>
      <c r="H37" s="3">
        <v>5.7164634146342277E-3</v>
      </c>
      <c r="I37" s="3">
        <v>-2.1072796934865794E-2</v>
      </c>
      <c r="J37" s="3">
        <v>8.6726998491704371E-2</v>
      </c>
      <c r="K37" s="3">
        <v>-6.396698478204807E-2</v>
      </c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x14ac:dyDescent="0.25">
      <c r="A38" s="27">
        <v>40235</v>
      </c>
      <c r="B38" s="3">
        <v>4.8256428319830957E-2</v>
      </c>
      <c r="C38" s="3">
        <v>8.2777036048064065E-2</v>
      </c>
      <c r="D38" s="3">
        <v>0.40718562874251496</v>
      </c>
      <c r="E38" s="3">
        <v>0.1148936170212766</v>
      </c>
      <c r="F38" s="3">
        <v>3.4516765285996192E-3</v>
      </c>
      <c r="G38" s="3">
        <v>-8.4459459459459457E-2</v>
      </c>
      <c r="H38" s="3">
        <v>1.8946570670708603E-2</v>
      </c>
      <c r="I38" s="3">
        <v>-8.8062622309197675E-2</v>
      </c>
      <c r="J38" s="3">
        <v>6.9396252602359473E-2</v>
      </c>
      <c r="K38" s="3">
        <v>9.920088178561591E-2</v>
      </c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x14ac:dyDescent="0.25">
      <c r="A39" s="27">
        <v>40268</v>
      </c>
      <c r="B39" s="3">
        <v>4.0994623655913935E-2</v>
      </c>
      <c r="C39" s="3">
        <v>6.9872585285655694E-2</v>
      </c>
      <c r="D39" s="3">
        <v>-0.66808510638297869</v>
      </c>
      <c r="E39" s="3">
        <v>-2.6717557251908504E-2</v>
      </c>
      <c r="F39" s="3">
        <v>0.1071253071253071</v>
      </c>
      <c r="G39" s="3">
        <v>0.41697416974169743</v>
      </c>
      <c r="H39" s="3">
        <v>7.5120862774265509E-2</v>
      </c>
      <c r="I39" s="3">
        <v>8.5836909871244524E-2</v>
      </c>
      <c r="J39" s="3">
        <v>9.928617780661915E-2</v>
      </c>
      <c r="K39" s="3">
        <v>5.2394083730258119E-2</v>
      </c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x14ac:dyDescent="0.25">
      <c r="A40" s="27">
        <v>40298</v>
      </c>
      <c r="B40" s="3">
        <v>4.8418334409298155E-4</v>
      </c>
      <c r="C40" s="3">
        <v>3.4191317710334249E-2</v>
      </c>
      <c r="D40" s="3">
        <v>-0.12820512820512819</v>
      </c>
      <c r="E40" s="3">
        <v>0.25882352941176479</v>
      </c>
      <c r="F40" s="3">
        <v>8.7438970261873E-2</v>
      </c>
      <c r="G40" s="3">
        <v>0.47656249999999994</v>
      </c>
      <c r="H40" s="3">
        <v>-1.6257350397786193E-2</v>
      </c>
      <c r="I40" s="3">
        <v>2.569169960474324E-2</v>
      </c>
      <c r="J40" s="3">
        <v>0.11806375442739078</v>
      </c>
      <c r="K40" s="3">
        <v>5.3358742258218253E-2</v>
      </c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x14ac:dyDescent="0.25">
      <c r="A41" s="27">
        <v>40326</v>
      </c>
      <c r="B41" s="3">
        <v>-0.14889498306178423</v>
      </c>
      <c r="C41" s="3">
        <v>-0.13967310549777123</v>
      </c>
      <c r="D41" s="3">
        <v>-0.16323529411764709</v>
      </c>
      <c r="E41" s="3">
        <v>0.24610591900311529</v>
      </c>
      <c r="F41" s="3">
        <v>-0.10816326530612239</v>
      </c>
      <c r="G41" s="3">
        <v>-0.2398589065255731</v>
      </c>
      <c r="H41" s="3">
        <v>-4.3952180028129395E-2</v>
      </c>
      <c r="I41" s="3">
        <v>-3.2755298651252561E-2</v>
      </c>
      <c r="J41" s="3">
        <v>-8.8173178458289425E-2</v>
      </c>
      <c r="K41" s="3">
        <v>-5.1560379918588903E-2</v>
      </c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x14ac:dyDescent="0.25">
      <c r="A42" s="27">
        <v>40359</v>
      </c>
      <c r="B42" s="3">
        <v>-3.6770280515542035E-2</v>
      </c>
      <c r="C42" s="3">
        <v>-7.9879101899827346E-2</v>
      </c>
      <c r="D42" s="3">
        <v>-0.1915641476274165</v>
      </c>
      <c r="E42" s="3">
        <v>0.39999999999999991</v>
      </c>
      <c r="F42" s="3">
        <v>-0.15835240274599546</v>
      </c>
      <c r="G42" s="3">
        <v>-0.54060324825986084</v>
      </c>
      <c r="H42" s="3">
        <v>-4.8547260022066947E-2</v>
      </c>
      <c r="I42" s="3">
        <v>-0.20318725099601587</v>
      </c>
      <c r="J42" s="3">
        <v>1.8529241459177864E-2</v>
      </c>
      <c r="K42" s="3">
        <v>-7.0338578922269815E-2</v>
      </c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x14ac:dyDescent="0.25">
      <c r="A43" s="27">
        <v>40389</v>
      </c>
      <c r="B43" s="3">
        <v>8.520267611176699E-2</v>
      </c>
      <c r="C43" s="3">
        <v>8.259033317691232E-2</v>
      </c>
      <c r="D43" s="3">
        <v>0.21739130434782608</v>
      </c>
      <c r="E43" s="3">
        <v>1.4285714285714299E-2</v>
      </c>
      <c r="F43" s="3">
        <v>-5.7096247960848327E-2</v>
      </c>
      <c r="G43" s="3">
        <v>0.18686868686868688</v>
      </c>
      <c r="H43" s="3">
        <v>6.4940085040587542E-2</v>
      </c>
      <c r="I43" s="3">
        <v>5.7500000000000107E-2</v>
      </c>
      <c r="J43" s="3">
        <v>6.0830017055144903E-2</v>
      </c>
      <c r="K43" s="3">
        <v>3.9753783021287438E-2</v>
      </c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x14ac:dyDescent="0.25">
      <c r="A44" s="27">
        <v>40421</v>
      </c>
      <c r="B44" s="3">
        <v>-6.6727107887579323E-2</v>
      </c>
      <c r="C44" s="3">
        <v>-0.13090593844820111</v>
      </c>
      <c r="D44" s="3">
        <v>-0.17857142857142858</v>
      </c>
      <c r="E44" s="3">
        <v>-5.2816901408450675E-2</v>
      </c>
      <c r="F44" s="3">
        <v>-0.13552479815455593</v>
      </c>
      <c r="G44" s="3">
        <v>-0.1276595744680851</v>
      </c>
      <c r="H44" s="3">
        <v>-3.1941923774954591E-2</v>
      </c>
      <c r="I44" s="3">
        <v>-7.0921985815603416E-3</v>
      </c>
      <c r="J44" s="3">
        <v>-6.2165058949624839E-2</v>
      </c>
      <c r="K44" s="3">
        <v>-0.11248149975333011</v>
      </c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x14ac:dyDescent="0.25">
      <c r="A45" s="27">
        <v>40451</v>
      </c>
      <c r="B45" s="3">
        <v>0.11929279191762193</v>
      </c>
      <c r="C45" s="3">
        <v>9.2269326683291658E-2</v>
      </c>
      <c r="D45" s="3">
        <v>0.30434782608695654</v>
      </c>
      <c r="E45" s="3">
        <v>0.12639405204460963</v>
      </c>
      <c r="F45" s="3">
        <v>8.2054703135423526E-2</v>
      </c>
      <c r="G45" s="3">
        <v>5.3658536585365825E-2</v>
      </c>
      <c r="H45" s="3">
        <v>8.0614923134608121E-2</v>
      </c>
      <c r="I45" s="3">
        <v>0.51904761904761898</v>
      </c>
      <c r="J45" s="3">
        <v>0.08</v>
      </c>
      <c r="K45" s="3">
        <v>7.3374096720400239E-2</v>
      </c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x14ac:dyDescent="0.25">
      <c r="A46" s="27">
        <v>40480</v>
      </c>
      <c r="B46" s="3">
        <v>7.6722791182086469E-2</v>
      </c>
      <c r="C46" s="3">
        <v>4.2465753424657526E-2</v>
      </c>
      <c r="D46" s="3">
        <v>-3.3333333333333333E-2</v>
      </c>
      <c r="E46" s="3">
        <v>0.34323432343234339</v>
      </c>
      <c r="F46" s="3">
        <v>-8.1997533908754527E-2</v>
      </c>
      <c r="G46" s="3">
        <v>-0.23148148148148148</v>
      </c>
      <c r="H46" s="3">
        <v>2.18598195697432E-2</v>
      </c>
      <c r="I46" s="3">
        <v>-2.5078369905956136E-2</v>
      </c>
      <c r="J46" s="3">
        <v>0.1497354497354498</v>
      </c>
      <c r="K46" s="3">
        <v>-2.5893319523562924E-2</v>
      </c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x14ac:dyDescent="0.25">
      <c r="A47" s="27">
        <v>40512</v>
      </c>
      <c r="B47" s="3">
        <v>-4.2721263904562282E-2</v>
      </c>
      <c r="C47" s="3">
        <v>-0.16075339465615412</v>
      </c>
      <c r="D47" s="3">
        <v>-0.16120689655172415</v>
      </c>
      <c r="E47" s="3">
        <v>-0.10565110565110568</v>
      </c>
      <c r="F47" s="3">
        <v>-4.4325050369375431E-2</v>
      </c>
      <c r="G47" s="3">
        <v>-4.2168674698795046E-2</v>
      </c>
      <c r="H47" s="3">
        <v>2.3599320882852302E-2</v>
      </c>
      <c r="I47" s="3">
        <v>0.135048231511254</v>
      </c>
      <c r="J47" s="3">
        <v>4.6479521398987547E-2</v>
      </c>
      <c r="K47" s="3">
        <v>-4.4391281233386357E-2</v>
      </c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x14ac:dyDescent="0.25">
      <c r="A48" s="27">
        <v>40543</v>
      </c>
      <c r="B48" s="3">
        <v>-4.0417649040081173E-3</v>
      </c>
      <c r="C48" s="3">
        <v>5.5845511482254709E-2</v>
      </c>
      <c r="D48" s="3">
        <v>0.15107913669064751</v>
      </c>
      <c r="E48" s="3">
        <v>4.9450549450549372E-2</v>
      </c>
      <c r="F48" s="3">
        <v>0.21714687280393533</v>
      </c>
      <c r="G48" s="3">
        <v>0.45911949685534564</v>
      </c>
      <c r="H48" s="3">
        <v>5.1252280643556206E-2</v>
      </c>
      <c r="I48" s="3">
        <v>7.2237960339943438E-2</v>
      </c>
      <c r="J48" s="3">
        <v>-2.0668425681618367E-2</v>
      </c>
      <c r="K48" s="3">
        <v>0.13880389429763546</v>
      </c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x14ac:dyDescent="0.25">
      <c r="A49" s="27">
        <v>40574</v>
      </c>
      <c r="B49" s="3">
        <v>-0.12867771389922217</v>
      </c>
      <c r="C49" s="3">
        <v>4.5477014335145734E-2</v>
      </c>
      <c r="D49" s="3">
        <v>-1.9642857142857167E-2</v>
      </c>
      <c r="E49" s="3">
        <v>-3.4031413612565418E-2</v>
      </c>
      <c r="F49" s="3">
        <v>0.13510392609699767</v>
      </c>
      <c r="G49" s="3">
        <v>1.72413793103449E-2</v>
      </c>
      <c r="H49" s="3">
        <v>1.1044493531082293E-2</v>
      </c>
      <c r="I49" s="3">
        <v>-7.5297225891677713E-2</v>
      </c>
      <c r="J49" s="3">
        <v>7.8356533453075972E-2</v>
      </c>
      <c r="K49" s="3">
        <v>1.1968734733756767E-2</v>
      </c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x14ac:dyDescent="0.25">
      <c r="A50" s="27">
        <v>40602</v>
      </c>
      <c r="B50" s="3">
        <v>3.0467688725014559E-2</v>
      </c>
      <c r="C50" s="3">
        <v>-0.12245862884160756</v>
      </c>
      <c r="D50" s="3">
        <v>-0.18920765027322398</v>
      </c>
      <c r="E50" s="3">
        <v>-8.5365853658536578E-2</v>
      </c>
      <c r="F50" s="3">
        <v>4.628687690742625E-2</v>
      </c>
      <c r="G50" s="3">
        <v>4.237288135593216E-2</v>
      </c>
      <c r="H50" s="3">
        <v>6.273408239700369E-2</v>
      </c>
      <c r="I50" s="3">
        <v>0.51428571428571423</v>
      </c>
      <c r="J50" s="3">
        <v>1.561524047470331E-2</v>
      </c>
      <c r="K50" s="3">
        <v>7.3376780111030632E-2</v>
      </c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x14ac:dyDescent="0.25">
      <c r="A51" s="27">
        <v>40633</v>
      </c>
      <c r="B51" s="3">
        <v>8.4293785310734448E-2</v>
      </c>
      <c r="C51" s="3">
        <v>-7.5969827586206906E-2</v>
      </c>
      <c r="D51" s="3">
        <v>-0.11008143779837136</v>
      </c>
      <c r="E51" s="3">
        <v>0.12444444444444443</v>
      </c>
      <c r="F51" s="3">
        <v>1.8959649975692786E-2</v>
      </c>
      <c r="G51" s="3">
        <v>-3.6585365853658479E-2</v>
      </c>
      <c r="H51" s="3">
        <v>-3.7004405286343557E-2</v>
      </c>
      <c r="I51" s="3">
        <v>-2.169811320754721E-2</v>
      </c>
      <c r="J51" s="3">
        <v>2.6650266502665027E-2</v>
      </c>
      <c r="K51" s="3">
        <v>2.720935462109289E-2</v>
      </c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x14ac:dyDescent="0.25">
      <c r="A52" s="27">
        <v>40662</v>
      </c>
      <c r="B52" s="3">
        <v>2.2648325691260282E-2</v>
      </c>
      <c r="C52" s="3">
        <v>2.390670553935861E-2</v>
      </c>
      <c r="D52" s="3">
        <v>0.151151782896813</v>
      </c>
      <c r="E52" s="3">
        <v>1.3175230566534867E-2</v>
      </c>
      <c r="F52" s="3">
        <v>-1.2881679389312957E-2</v>
      </c>
      <c r="G52" s="3">
        <v>0.16033755274261605</v>
      </c>
      <c r="H52" s="3">
        <v>-3.3851784080512336E-2</v>
      </c>
      <c r="I52" s="3">
        <v>-5.6894889103182245E-2</v>
      </c>
      <c r="J52" s="3">
        <v>-0.10583067092651757</v>
      </c>
      <c r="K52" s="3">
        <v>3.7653239929947437E-2</v>
      </c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x14ac:dyDescent="0.25">
      <c r="A53" s="27">
        <v>40694</v>
      </c>
      <c r="B53" s="3">
        <v>3.4476902173912943E-2</v>
      </c>
      <c r="C53" s="3">
        <v>-4.3280182232346129E-2</v>
      </c>
      <c r="D53" s="3">
        <v>-0.23684210526315799</v>
      </c>
      <c r="E53" s="3">
        <v>7.2821846553966257E-2</v>
      </c>
      <c r="F53" s="3">
        <v>-3.9632672788786863E-2</v>
      </c>
      <c r="G53" s="3">
        <v>1.8181818181818257E-2</v>
      </c>
      <c r="H53" s="3">
        <v>-3.977272727272721E-2</v>
      </c>
      <c r="I53" s="3">
        <v>-0.15337423312883436</v>
      </c>
      <c r="J53" s="3">
        <v>-5.984814649397055E-2</v>
      </c>
      <c r="K53" s="3">
        <v>-1.6877637130801328E-3</v>
      </c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x14ac:dyDescent="0.25">
      <c r="A54" s="27">
        <v>40724</v>
      </c>
      <c r="B54" s="3">
        <v>-9.686422590707542E-3</v>
      </c>
      <c r="C54" s="3">
        <v>-7.0833333333333401E-2</v>
      </c>
      <c r="D54" s="3">
        <v>-7.1839080459770124E-2</v>
      </c>
      <c r="E54" s="3">
        <v>-2.4242424242424156E-2</v>
      </c>
      <c r="F54" s="3">
        <v>-3.1706089582284977E-2</v>
      </c>
      <c r="G54" s="3">
        <v>-0.10714285714285721</v>
      </c>
      <c r="H54" s="3">
        <v>-4.0762656147271592E-2</v>
      </c>
      <c r="I54" s="3">
        <v>-6.0386473429951591E-2</v>
      </c>
      <c r="J54" s="3">
        <v>4.6555819477434736E-2</v>
      </c>
      <c r="K54" s="3">
        <v>-1.7751479289940902E-2</v>
      </c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x14ac:dyDescent="0.25">
      <c r="A55" s="27">
        <v>40753</v>
      </c>
      <c r="B55" s="3">
        <v>-1.690981432360748E-2</v>
      </c>
      <c r="C55" s="3">
        <v>2.3062139654067983E-2</v>
      </c>
      <c r="D55" s="3">
        <v>-9.5975232198142357E-2</v>
      </c>
      <c r="E55" s="3">
        <v>-3.9751552795031085E-2</v>
      </c>
      <c r="F55" s="3">
        <v>4.9376299376299525E-2</v>
      </c>
      <c r="G55" s="3">
        <v>5.828571428571426E-2</v>
      </c>
      <c r="H55" s="3">
        <v>-6.3399588759424308E-2</v>
      </c>
      <c r="I55" s="3">
        <v>1.5424164524421607E-2</v>
      </c>
      <c r="J55" s="3">
        <v>-6.5365410803449861E-2</v>
      </c>
      <c r="K55" s="3">
        <v>-3.5068846815834671E-2</v>
      </c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x14ac:dyDescent="0.25">
      <c r="A56" s="27">
        <v>40786</v>
      </c>
      <c r="B56" s="3">
        <v>2.8667790893760828E-3</v>
      </c>
      <c r="C56" s="3">
        <v>-1.8159048215403938E-2</v>
      </c>
      <c r="D56" s="3">
        <v>-5.4794520547945133E-2</v>
      </c>
      <c r="E56" s="3">
        <v>-0.20569210866752918</v>
      </c>
      <c r="F56" s="3">
        <v>-0.19266963843486876</v>
      </c>
      <c r="G56" s="3">
        <v>-0.16522678185745135</v>
      </c>
      <c r="H56" s="3">
        <v>2.1587998536407006E-2</v>
      </c>
      <c r="I56" s="3">
        <v>-0.19873417721518991</v>
      </c>
      <c r="J56" s="3">
        <v>-0.12870325400679941</v>
      </c>
      <c r="K56" s="3">
        <v>-9.721293199554068E-2</v>
      </c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x14ac:dyDescent="0.25">
      <c r="A57" s="27">
        <v>40816</v>
      </c>
      <c r="B57" s="3">
        <v>4.1029090297629016E-2</v>
      </c>
      <c r="C57" s="3">
        <v>-1.2117346938775479E-2</v>
      </c>
      <c r="D57" s="3">
        <v>4.7101449275362216E-2</v>
      </c>
      <c r="E57" s="3">
        <v>-2.6058631921823984E-2</v>
      </c>
      <c r="F57" s="3">
        <v>-9.6932515337423308E-2</v>
      </c>
      <c r="G57" s="3">
        <v>-0.17270375161707643</v>
      </c>
      <c r="H57" s="3">
        <v>-5.694842406876803E-2</v>
      </c>
      <c r="I57" s="3">
        <v>-0.1658767772511848</v>
      </c>
      <c r="J57" s="3">
        <v>-7.7480490523968812E-2</v>
      </c>
      <c r="K57" s="3">
        <v>-2.2968634230674231E-2</v>
      </c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x14ac:dyDescent="0.25">
      <c r="A58" s="27">
        <v>40847</v>
      </c>
      <c r="B58" s="3">
        <v>4.7165239864319204E-2</v>
      </c>
      <c r="C58" s="3">
        <v>0.19625564880568114</v>
      </c>
      <c r="D58" s="3">
        <v>0.10034602076124575</v>
      </c>
      <c r="E58" s="3">
        <v>4.682274247491628E-2</v>
      </c>
      <c r="F58" s="3">
        <v>0.12567934782608692</v>
      </c>
      <c r="G58" s="3">
        <v>0.37372947615324481</v>
      </c>
      <c r="H58" s="3">
        <v>9.9126471705279273E-2</v>
      </c>
      <c r="I58" s="3">
        <v>3.7878787878787069E-3</v>
      </c>
      <c r="J58" s="3">
        <v>1.9939577039274993E-2</v>
      </c>
      <c r="K58" s="3">
        <v>0.128159757330637</v>
      </c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x14ac:dyDescent="0.25">
      <c r="A59" s="27">
        <v>40877</v>
      </c>
      <c r="B59" s="3">
        <v>-2.6993675767391642E-2</v>
      </c>
      <c r="C59" s="3">
        <v>5.9363194819211781E-3</v>
      </c>
      <c r="D59" s="3">
        <v>-0.13522012578616355</v>
      </c>
      <c r="E59" s="3">
        <v>4.4728434504792372E-2</v>
      </c>
      <c r="F59" s="3">
        <v>2.4743512371756194E-2</v>
      </c>
      <c r="G59" s="3">
        <v>-7.9112122936824167E-2</v>
      </c>
      <c r="H59" s="3">
        <v>2.4533517622667495E-2</v>
      </c>
      <c r="I59" s="3">
        <v>7.9245283018867907E-2</v>
      </c>
      <c r="J59" s="3">
        <v>-7.6421800947867324E-2</v>
      </c>
      <c r="K59" s="3">
        <v>3.6746583015908593E-2</v>
      </c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x14ac:dyDescent="0.25">
      <c r="A60" s="27">
        <v>40907</v>
      </c>
      <c r="B60" s="3">
        <v>7.1655041217501519E-2</v>
      </c>
      <c r="C60" s="3">
        <v>-3.0042918454935744E-2</v>
      </c>
      <c r="D60" s="3">
        <v>-0.15272727272727271</v>
      </c>
      <c r="E60" s="3">
        <v>0.29969418960244648</v>
      </c>
      <c r="F60" s="3">
        <v>7.0671378091873372E-3</v>
      </c>
      <c r="G60" s="3">
        <v>5.9950556242274342E-2</v>
      </c>
      <c r="H60" s="3">
        <v>2.7318718381113063E-2</v>
      </c>
      <c r="I60" s="3">
        <v>9.7902097902097987E-2</v>
      </c>
      <c r="J60" s="3">
        <v>-0.12315586914688914</v>
      </c>
      <c r="K60" s="3">
        <v>3.5660255024854086E-2</v>
      </c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x14ac:dyDescent="0.25">
      <c r="A61" s="27">
        <v>40939</v>
      </c>
      <c r="B61" s="3">
        <v>7.5295857988165737E-2</v>
      </c>
      <c r="C61" s="3">
        <v>8.5730088495575271E-2</v>
      </c>
      <c r="D61" s="3">
        <v>1.7167381974248865E-2</v>
      </c>
      <c r="E61" s="3">
        <v>9.4117647058823611E-2</v>
      </c>
      <c r="F61" s="3">
        <v>6.1403508771929655E-2</v>
      </c>
      <c r="G61" s="3">
        <v>0.14518950437317796</v>
      </c>
      <c r="H61" s="3">
        <v>7.2882468811556106E-2</v>
      </c>
      <c r="I61" s="3">
        <v>-3.1847133757962518E-3</v>
      </c>
      <c r="J61" s="3">
        <v>0.10314557425018306</v>
      </c>
      <c r="K61" s="3">
        <v>6.7404006677796266E-2</v>
      </c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x14ac:dyDescent="0.25">
      <c r="A62" s="27">
        <v>40968</v>
      </c>
      <c r="B62" s="3">
        <v>8.7494841106066264E-3</v>
      </c>
      <c r="C62" s="3">
        <v>1.2735608762098829E-2</v>
      </c>
      <c r="D62" s="3">
        <v>0.13924050632911394</v>
      </c>
      <c r="E62" s="3">
        <v>-0.15376344086021509</v>
      </c>
      <c r="F62" s="3">
        <v>9.6418732782369149E-2</v>
      </c>
      <c r="G62" s="3">
        <v>4.9389002036659815E-2</v>
      </c>
      <c r="H62" s="3">
        <v>7.6193390452876444E-2</v>
      </c>
      <c r="I62" s="3">
        <v>-3.3546325878594248E-2</v>
      </c>
      <c r="J62" s="3">
        <v>-1.9230769230769267E-2</v>
      </c>
      <c r="K62" s="3">
        <v>5.6891495601173098E-2</v>
      </c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x14ac:dyDescent="0.25">
      <c r="A63" s="27">
        <v>40998</v>
      </c>
      <c r="B63" s="3">
        <v>5.7196628753784513E-2</v>
      </c>
      <c r="C63" s="3">
        <v>6.3883299798792745E-2</v>
      </c>
      <c r="D63" s="3">
        <v>-3.3333333333333277E-2</v>
      </c>
      <c r="E63" s="3">
        <v>1.2706480304955482E-2</v>
      </c>
      <c r="F63" s="3">
        <v>5.4773869346733665E-2</v>
      </c>
      <c r="G63" s="3">
        <v>6.889859291606025E-2</v>
      </c>
      <c r="H63" s="3">
        <v>-1.8765993744668856E-2</v>
      </c>
      <c r="I63" s="3">
        <v>-4.9586776859504543E-3</v>
      </c>
      <c r="J63" s="3">
        <v>-2.7721433400946547E-2</v>
      </c>
      <c r="K63" s="3">
        <v>6.7702552719200823E-2</v>
      </c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x14ac:dyDescent="0.25">
      <c r="A64" s="27">
        <v>41029</v>
      </c>
      <c r="B64" s="3">
        <v>-5.92621259029927E-2</v>
      </c>
      <c r="C64" s="3">
        <v>-4.7281323877068564E-2</v>
      </c>
      <c r="D64" s="3">
        <v>4.9808429118773832E-2</v>
      </c>
      <c r="E64" s="3">
        <v>-6.775407779171895E-2</v>
      </c>
      <c r="F64" s="3">
        <v>-1.524535493091933E-2</v>
      </c>
      <c r="G64" s="3">
        <v>-3.6314117113028527E-3</v>
      </c>
      <c r="H64" s="3">
        <v>3.3033903216459014E-2</v>
      </c>
      <c r="I64" s="3">
        <v>3.1561461794020002E-2</v>
      </c>
      <c r="J64" s="3">
        <v>-0.1196105702364396</v>
      </c>
      <c r="K64" s="3">
        <v>-7.189882189882188E-2</v>
      </c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x14ac:dyDescent="0.25">
      <c r="A65" s="27">
        <v>41060</v>
      </c>
      <c r="B65" s="3">
        <v>-6.4119792666538708E-2</v>
      </c>
      <c r="C65" s="3">
        <v>-0.18957816377171219</v>
      </c>
      <c r="D65" s="3">
        <v>-9.4890510948905035E-2</v>
      </c>
      <c r="E65" s="3">
        <v>-9.9596231493943504E-2</v>
      </c>
      <c r="F65" s="3">
        <v>-1.7416545718432652E-2</v>
      </c>
      <c r="G65" s="3">
        <v>-0.12528473804100229</v>
      </c>
      <c r="H65" s="3">
        <v>1.2061711079943891E-2</v>
      </c>
      <c r="I65" s="3">
        <v>-0.14331723027375196</v>
      </c>
      <c r="J65" s="3">
        <v>-0.26698262243285936</v>
      </c>
      <c r="K65" s="3">
        <v>-1.624043307821537E-2</v>
      </c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x14ac:dyDescent="0.25">
      <c r="A66" s="27">
        <v>41089</v>
      </c>
      <c r="B66" s="3">
        <v>-5.9926739926739976E-2</v>
      </c>
      <c r="C66" s="3">
        <v>5.143906919779568E-2</v>
      </c>
      <c r="D66" s="3">
        <v>-4.0322580645161289E-2</v>
      </c>
      <c r="E66" s="3">
        <v>0.18236173393124078</v>
      </c>
      <c r="F66" s="3">
        <v>6.0561299852289537E-2</v>
      </c>
      <c r="G66" s="3">
        <v>0.14114583333333339</v>
      </c>
      <c r="H66" s="3">
        <v>5.5155210643015581E-2</v>
      </c>
      <c r="I66" s="3">
        <v>1.6917293233082678E-2</v>
      </c>
      <c r="J66" s="3">
        <v>-0.12284482758620681</v>
      </c>
      <c r="K66" s="3">
        <v>-1.8595825426945045E-2</v>
      </c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x14ac:dyDescent="0.25">
      <c r="A67" s="27">
        <v>41121</v>
      </c>
      <c r="B67" s="3">
        <v>6.7019950124688241E-2</v>
      </c>
      <c r="C67" s="3">
        <v>-7.1054164239953546E-2</v>
      </c>
      <c r="D67" s="3">
        <v>-0.1596638655462185</v>
      </c>
      <c r="E67" s="3">
        <v>-3.9190897597977309E-2</v>
      </c>
      <c r="F67" s="3">
        <v>-6.2674094707520792E-2</v>
      </c>
      <c r="G67" s="3">
        <v>3.7425832952989513E-2</v>
      </c>
      <c r="H67" s="3">
        <v>-6.0415024954031228E-3</v>
      </c>
      <c r="I67" s="3">
        <v>5.730129390018477E-2</v>
      </c>
      <c r="J67" s="3">
        <v>5.7739557739557593E-2</v>
      </c>
      <c r="K67" s="3">
        <v>-4.4663573085846911E-2</v>
      </c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x14ac:dyDescent="0.25">
      <c r="A68" s="27">
        <v>41152</v>
      </c>
      <c r="B68" s="3">
        <v>5.2293309962021806E-2</v>
      </c>
      <c r="C68" s="3">
        <v>0.19623824451410654</v>
      </c>
      <c r="D68" s="3">
        <v>-0.27</v>
      </c>
      <c r="E68" s="3">
        <v>-2.89473684210526E-2</v>
      </c>
      <c r="F68" s="3">
        <v>1.1391778107974265E-2</v>
      </c>
      <c r="G68" s="3">
        <v>6.3792344918609731E-2</v>
      </c>
      <c r="H68" s="3">
        <v>2.1670190274841256E-2</v>
      </c>
      <c r="I68" s="3">
        <v>2.4475524475524577E-2</v>
      </c>
      <c r="J68" s="3">
        <v>-0.25551684088269455</v>
      </c>
      <c r="K68" s="3">
        <v>-4.3311070633474877E-2</v>
      </c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x14ac:dyDescent="0.25">
      <c r="A69" s="27">
        <v>41180</v>
      </c>
      <c r="B69" s="3">
        <v>6.0521932259855624E-2</v>
      </c>
      <c r="C69" s="3">
        <v>5.241090146751344E-4</v>
      </c>
      <c r="D69" s="3">
        <v>8.2191780821917887E-2</v>
      </c>
      <c r="E69" s="3">
        <v>8.1300813008130149E-2</v>
      </c>
      <c r="F69" s="3">
        <v>-3.2810969637610266E-2</v>
      </c>
      <c r="G69" s="3">
        <v>0.12076095947063696</v>
      </c>
      <c r="H69" s="3">
        <v>-2.0434557682359009E-2</v>
      </c>
      <c r="I69" s="3">
        <v>3.4129692832763777E-3</v>
      </c>
      <c r="J69" s="3">
        <v>2.1840873634945489E-2</v>
      </c>
      <c r="K69" s="3">
        <v>2.1155066638455701E-4</v>
      </c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x14ac:dyDescent="0.25">
      <c r="A70" s="27">
        <v>41213</v>
      </c>
      <c r="B70" s="3">
        <v>-3.9921465968586534E-2</v>
      </c>
      <c r="C70" s="3">
        <v>-0.10214772132006282</v>
      </c>
      <c r="D70" s="3">
        <v>-8.7537974683544337E-2</v>
      </c>
      <c r="E70" s="3">
        <v>-8.145363408521307E-2</v>
      </c>
      <c r="F70" s="3">
        <v>2.5822784810126662E-2</v>
      </c>
      <c r="G70" s="3">
        <v>6.9741697416974058E-2</v>
      </c>
      <c r="H70" s="3">
        <v>5.2020068655928335E-2</v>
      </c>
      <c r="I70" s="3">
        <v>8.5034013605442174E-2</v>
      </c>
      <c r="J70" s="3">
        <v>-2.7480916030534309E-2</v>
      </c>
      <c r="K70" s="3">
        <v>7.1277495769881502E-2</v>
      </c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x14ac:dyDescent="0.25">
      <c r="A71" s="27">
        <v>41243</v>
      </c>
      <c r="B71" s="3">
        <v>7.1438309475119421E-2</v>
      </c>
      <c r="C71" s="3">
        <v>0.10326721120186695</v>
      </c>
      <c r="D71" s="3">
        <v>-0.12602570594233159</v>
      </c>
      <c r="E71" s="3">
        <v>2.0463847203274262E-2</v>
      </c>
      <c r="F71" s="3">
        <v>-4.047384007897336E-2</v>
      </c>
      <c r="G71" s="3">
        <v>3.6564332528458171E-2</v>
      </c>
      <c r="H71" s="3">
        <v>1.7068273092369468E-2</v>
      </c>
      <c r="I71" s="3">
        <v>-7.0532915360501602E-2</v>
      </c>
      <c r="J71" s="3">
        <v>-9.1051805337519692E-2</v>
      </c>
      <c r="K71" s="3">
        <v>-1.5794669299111213E-3</v>
      </c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x14ac:dyDescent="0.25">
      <c r="A72" s="27">
        <v>41274</v>
      </c>
      <c r="B72" s="3">
        <v>-1.5269118208424042E-3</v>
      </c>
      <c r="C72" s="3">
        <v>3.9132734003172839E-2</v>
      </c>
      <c r="D72" s="3">
        <v>6.3492063492063544E-2</v>
      </c>
      <c r="E72" s="3">
        <v>0</v>
      </c>
      <c r="F72" s="3">
        <v>1.5946502057613103E-2</v>
      </c>
      <c r="G72" s="3">
        <v>2.2628951747088177E-2</v>
      </c>
      <c r="H72" s="3">
        <v>-3.3563672260612201E-2</v>
      </c>
      <c r="I72" s="3">
        <v>4.7217537942664464E-2</v>
      </c>
      <c r="J72" s="3">
        <v>-9.3264248704663197E-2</v>
      </c>
      <c r="K72" s="3">
        <v>3.737393711686772E-2</v>
      </c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x14ac:dyDescent="0.25">
      <c r="A73" s="27">
        <v>41305</v>
      </c>
      <c r="B73" s="3">
        <v>0.26111889894227086</v>
      </c>
      <c r="C73" s="3">
        <v>4.681933842239195E-2</v>
      </c>
      <c r="D73" s="3">
        <v>0.20149253731343292</v>
      </c>
      <c r="E73" s="3">
        <v>0.21122994652406415</v>
      </c>
      <c r="F73" s="3">
        <v>0.13265822784810133</v>
      </c>
      <c r="G73" s="3">
        <v>-1.7246989912138012E-2</v>
      </c>
      <c r="H73" s="3">
        <v>8.3758937691521998E-2</v>
      </c>
      <c r="I73" s="3">
        <v>7.407407407407407E-2</v>
      </c>
      <c r="J73" s="3">
        <v>0.27238095238095233</v>
      </c>
      <c r="K73" s="3">
        <v>8.7304613038505494E-2</v>
      </c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x14ac:dyDescent="0.25">
      <c r="A74" s="27">
        <v>41333</v>
      </c>
      <c r="B74" s="3">
        <v>4.3552950687146347E-2</v>
      </c>
      <c r="C74" s="3">
        <v>1.361205639280511E-2</v>
      </c>
      <c r="D74" s="3">
        <v>3.7267080745341477E-2</v>
      </c>
      <c r="E74" s="3">
        <v>0.16777041942604851</v>
      </c>
      <c r="F74" s="3">
        <v>5.9901654000894047E-2</v>
      </c>
      <c r="G74" s="3">
        <v>-1.6225165562913858E-2</v>
      </c>
      <c r="H74" s="3">
        <v>6.0556079170593788E-2</v>
      </c>
      <c r="I74" s="3">
        <v>6.4467766116941494E-2</v>
      </c>
      <c r="J74" s="3">
        <v>4.7904191616766512E-2</v>
      </c>
      <c r="K74" s="3">
        <v>-1.3148667601683029E-2</v>
      </c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x14ac:dyDescent="0.25">
      <c r="A75" s="27">
        <v>41361</v>
      </c>
      <c r="B75" s="3">
        <v>0.12239759852813016</v>
      </c>
      <c r="C75" s="3">
        <v>2.8776978417265572E-3</v>
      </c>
      <c r="D75" s="3">
        <v>-9.5808383233532912E-2</v>
      </c>
      <c r="E75" s="3">
        <v>0.14744801512287339</v>
      </c>
      <c r="F75" s="3">
        <v>1.9401096583719985E-2</v>
      </c>
      <c r="G75" s="3">
        <v>7.1356445641198168E-2</v>
      </c>
      <c r="H75" s="3">
        <v>4.910019995556545E-2</v>
      </c>
      <c r="I75" s="3">
        <v>0.16901408450704242</v>
      </c>
      <c r="J75" s="3">
        <v>0.17142857142857143</v>
      </c>
      <c r="K75" s="3">
        <v>1.4212115828744079E-2</v>
      </c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x14ac:dyDescent="0.25">
      <c r="A76" s="27">
        <v>41394</v>
      </c>
      <c r="B76" s="3">
        <v>1.8635147959623816E-2</v>
      </c>
      <c r="C76" s="3">
        <v>4.7824007651848702E-4</v>
      </c>
      <c r="D76" s="3">
        <v>-0.195364238410596</v>
      </c>
      <c r="E76" s="3">
        <v>-4.9423393739703572E-2</v>
      </c>
      <c r="F76" s="3">
        <v>2.4410426148117493E-2</v>
      </c>
      <c r="G76" s="3">
        <v>2.6390197926484556E-2</v>
      </c>
      <c r="H76" s="3">
        <v>3.5789919525624686E-2</v>
      </c>
      <c r="I76" s="3">
        <v>-0.12650602409638562</v>
      </c>
      <c r="J76" s="3">
        <v>-0.16463414634146342</v>
      </c>
      <c r="K76" s="3">
        <v>-4.2564372044140944E-2</v>
      </c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x14ac:dyDescent="0.25">
      <c r="A77" s="27">
        <v>41425</v>
      </c>
      <c r="B77" s="3">
        <v>4.7260099940713243E-2</v>
      </c>
      <c r="C77" s="3">
        <v>0.15105162523900556</v>
      </c>
      <c r="D77" s="3">
        <v>-0.65843621399176955</v>
      </c>
      <c r="E77" s="3">
        <v>0.12045060658578861</v>
      </c>
      <c r="F77" s="3">
        <v>3.0290791599353793E-2</v>
      </c>
      <c r="G77" s="3">
        <v>-1.8059381695745436E-2</v>
      </c>
      <c r="H77" s="3">
        <v>-3.209977509711702E-2</v>
      </c>
      <c r="I77" s="3">
        <v>5.6551724137931053E-2</v>
      </c>
      <c r="J77" s="3">
        <v>2.7737226277372344E-2</v>
      </c>
      <c r="K77" s="3">
        <v>-3.4211489206000686E-2</v>
      </c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x14ac:dyDescent="0.25">
      <c r="A78" s="27">
        <v>41453</v>
      </c>
      <c r="B78" s="3">
        <v>-5.3942579862515175E-2</v>
      </c>
      <c r="C78" s="3">
        <v>9.5514950166113149E-3</v>
      </c>
      <c r="D78" s="3">
        <v>-0.10843373493975907</v>
      </c>
      <c r="E78" s="3">
        <v>3.4802784222737901E-2</v>
      </c>
      <c r="F78" s="3">
        <v>5.0568404547236344E-2</v>
      </c>
      <c r="G78" s="3">
        <v>5.3304239401496291E-2</v>
      </c>
      <c r="H78" s="3">
        <v>-2.9995775242923566E-2</v>
      </c>
      <c r="I78" s="3">
        <v>0.2532637075718015</v>
      </c>
      <c r="J78" s="3">
        <v>4.5454545454545289E-2</v>
      </c>
      <c r="K78" s="3">
        <v>-2.4436446296647076E-2</v>
      </c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x14ac:dyDescent="0.25">
      <c r="A79" s="27">
        <v>41486</v>
      </c>
      <c r="B79" s="3">
        <v>0.25542827833817755</v>
      </c>
      <c r="C79" s="3">
        <v>5.1007815713698154E-2</v>
      </c>
      <c r="D79" s="3">
        <v>0.18648648648648633</v>
      </c>
      <c r="E79" s="3">
        <v>4.5590433482810118E-2</v>
      </c>
      <c r="F79" s="3">
        <v>7.3880597014925387E-2</v>
      </c>
      <c r="G79" s="3">
        <v>9.7366084640426134E-2</v>
      </c>
      <c r="H79" s="3">
        <v>6.7290940766550442E-2</v>
      </c>
      <c r="I79" s="3">
        <v>4.5833333333333282E-2</v>
      </c>
      <c r="J79" s="3">
        <v>4.0760869565217392E-2</v>
      </c>
      <c r="K79" s="3">
        <v>4.9708737864077715E-2</v>
      </c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x14ac:dyDescent="0.25">
      <c r="A80" s="27">
        <v>41516</v>
      </c>
      <c r="B80" s="3">
        <v>-4.6847337600435947E-2</v>
      </c>
      <c r="C80" s="3">
        <v>-8.7671232876712399E-2</v>
      </c>
      <c r="D80" s="3">
        <v>-0.3712984054669704</v>
      </c>
      <c r="E80" s="3">
        <v>4.1458184417441035E-2</v>
      </c>
      <c r="F80" s="3">
        <v>-6.2195969423210651E-2</v>
      </c>
      <c r="G80" s="3">
        <v>-7.6051779935275093E-2</v>
      </c>
      <c r="H80" s="3">
        <v>-6.7945317282187279E-2</v>
      </c>
      <c r="I80" s="3">
        <v>-2.4900398406374504E-2</v>
      </c>
      <c r="J80" s="3">
        <v>0.10704960835509143</v>
      </c>
      <c r="K80" s="3">
        <v>1.0913799482056905E-2</v>
      </c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x14ac:dyDescent="0.25">
      <c r="A81" s="27">
        <v>41547</v>
      </c>
      <c r="B81" s="3">
        <v>0.10114302043149033</v>
      </c>
      <c r="C81" s="3">
        <v>4.7190047190048476E-3</v>
      </c>
      <c r="D81" s="3">
        <v>3.7463768115942031</v>
      </c>
      <c r="E81" s="3">
        <v>-0.22306108442004119</v>
      </c>
      <c r="F81" s="3">
        <v>4.5201926639496202E-2</v>
      </c>
      <c r="G81" s="3">
        <v>0.11383537653239927</v>
      </c>
      <c r="H81" s="3">
        <v>3.2399299474605889E-2</v>
      </c>
      <c r="I81" s="3">
        <v>-5.0051072522982479E-2</v>
      </c>
      <c r="J81" s="3">
        <v>0.19929245283018876</v>
      </c>
      <c r="K81" s="3">
        <v>2.4336688014638577E-2</v>
      </c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x14ac:dyDescent="0.25">
      <c r="A82" s="27">
        <v>41578</v>
      </c>
      <c r="B82" s="3">
        <v>-3.6642489197991381E-2</v>
      </c>
      <c r="C82" s="3">
        <v>-3.9282664389410832E-2</v>
      </c>
      <c r="D82" s="3">
        <v>0.13740458015267182</v>
      </c>
      <c r="E82" s="3">
        <v>-0.16607773851590113</v>
      </c>
      <c r="F82" s="3">
        <v>5.2818149592343086E-2</v>
      </c>
      <c r="G82" s="3">
        <v>2.6205450733752995E-3</v>
      </c>
      <c r="H82" s="3">
        <v>6.1280746395250225E-2</v>
      </c>
      <c r="I82" s="3">
        <v>0.1311827956989246</v>
      </c>
      <c r="J82" s="3">
        <v>-0.18977384464110125</v>
      </c>
      <c r="K82" s="3">
        <v>-1.232583065380489E-2</v>
      </c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x14ac:dyDescent="0.25">
      <c r="A83" s="27">
        <v>41607</v>
      </c>
      <c r="B83" s="3">
        <v>8.9433631894403662E-2</v>
      </c>
      <c r="C83" s="3">
        <v>-5.5555555555555552E-2</v>
      </c>
      <c r="D83" s="3">
        <v>0.1140939597315437</v>
      </c>
      <c r="E83" s="3">
        <v>4.025423728813568E-2</v>
      </c>
      <c r="F83" s="3">
        <v>9.7979797979797986E-2</v>
      </c>
      <c r="G83" s="3">
        <v>0.13591217982226877</v>
      </c>
      <c r="H83" s="3">
        <v>4.7152847152847142E-2</v>
      </c>
      <c r="I83" s="3">
        <v>-9.6958174904942934E-2</v>
      </c>
      <c r="J83" s="3">
        <v>-5.2184466019417612E-2</v>
      </c>
      <c r="K83" s="3">
        <v>1.5192620727075482E-2</v>
      </c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x14ac:dyDescent="0.25">
      <c r="A84" s="27">
        <v>41639</v>
      </c>
      <c r="B84" s="3">
        <v>4.4495271063855958E-2</v>
      </c>
      <c r="C84" s="3">
        <v>5.6470588235294085E-2</v>
      </c>
      <c r="D84" s="3">
        <v>0.39759036144578297</v>
      </c>
      <c r="E84" s="3">
        <v>-4.8879837067209816E-2</v>
      </c>
      <c r="F84" s="3">
        <v>-1.68659920269855E-2</v>
      </c>
      <c r="G84" s="3">
        <v>3.1293143120110431E-2</v>
      </c>
      <c r="H84" s="3">
        <v>-7.6321312726577279E-4</v>
      </c>
      <c r="I84" s="3">
        <v>8.1052631578947321E-2</v>
      </c>
      <c r="J84" s="3">
        <v>0.17669654289372616</v>
      </c>
      <c r="K84" s="3">
        <v>2.3516835916622132E-2</v>
      </c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x14ac:dyDescent="0.25">
      <c r="A85" s="27">
        <v>41670</v>
      </c>
      <c r="B85" s="3">
        <v>-0.10083566119028445</v>
      </c>
      <c r="C85" s="3">
        <v>-2.405345211581288E-2</v>
      </c>
      <c r="D85" s="3">
        <v>0.58189655172413812</v>
      </c>
      <c r="E85" s="3">
        <v>0.82976445396145615</v>
      </c>
      <c r="F85" s="3">
        <v>-0.12351840299438555</v>
      </c>
      <c r="G85" s="3">
        <v>-0.17826863007585902</v>
      </c>
      <c r="H85" s="3">
        <v>-7.4852014512125156E-2</v>
      </c>
      <c r="I85" s="3">
        <v>-2.629016553067182E-2</v>
      </c>
      <c r="J85" s="3">
        <v>2.5027203482045669E-2</v>
      </c>
      <c r="K85" s="3">
        <v>-1.7406440382950592E-4</v>
      </c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x14ac:dyDescent="0.25">
      <c r="A86" s="27">
        <v>41698</v>
      </c>
      <c r="B86" s="3">
        <v>5.8053050747054517E-2</v>
      </c>
      <c r="C86" s="3">
        <v>-5.0205385668644197E-3</v>
      </c>
      <c r="D86" s="3">
        <v>-2.1798365122615918E-2</v>
      </c>
      <c r="E86" s="3">
        <v>3.1597425394967765E-2</v>
      </c>
      <c r="F86" s="3">
        <v>8.6476868327402118E-2</v>
      </c>
      <c r="G86" s="3">
        <v>7.7654086342655429E-2</v>
      </c>
      <c r="H86" s="3">
        <v>-3.2404540763673897E-2</v>
      </c>
      <c r="I86" s="3">
        <v>-2.8999999999999915E-2</v>
      </c>
      <c r="J86" s="3">
        <v>9.978768577494683E-2</v>
      </c>
      <c r="K86" s="3">
        <v>4.7005571030641216E-3</v>
      </c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x14ac:dyDescent="0.25">
      <c r="A87" s="27">
        <v>41729</v>
      </c>
      <c r="B87" s="3">
        <v>-0.13157076205287718</v>
      </c>
      <c r="C87" s="3">
        <v>2.7981651376146763E-2</v>
      </c>
      <c r="D87" s="3">
        <v>-0.2618384401114206</v>
      </c>
      <c r="E87" s="3">
        <v>-8.6783891094724772E-2</v>
      </c>
      <c r="F87" s="3">
        <v>1.4084507042253511E-2</v>
      </c>
      <c r="G87" s="3">
        <v>3.8296800201562189E-2</v>
      </c>
      <c r="H87" s="3">
        <v>3.7969283276450383E-2</v>
      </c>
      <c r="I87" s="3">
        <v>7.2090628218330075E-3</v>
      </c>
      <c r="J87" s="3">
        <v>0.30791505791505797</v>
      </c>
      <c r="K87" s="3">
        <v>2.6165309305146389E-2</v>
      </c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x14ac:dyDescent="0.25">
      <c r="A88" s="27">
        <v>41759</v>
      </c>
      <c r="B88" s="3">
        <v>5.3080229226361006E-2</v>
      </c>
      <c r="C88" s="3">
        <v>3.1236055332440844E-2</v>
      </c>
      <c r="D88" s="3">
        <v>-6.4150943396226387E-2</v>
      </c>
      <c r="E88" s="3">
        <v>-0.12919254658385104</v>
      </c>
      <c r="F88" s="3">
        <v>-0.13307493540051682</v>
      </c>
      <c r="G88" s="3">
        <v>-4.0524144625091039E-2</v>
      </c>
      <c r="H88" s="3">
        <v>1.2330456226880863E-3</v>
      </c>
      <c r="I88" s="3">
        <v>6.5439672801636053E-2</v>
      </c>
      <c r="J88" s="3">
        <v>-0.11808118081180811</v>
      </c>
      <c r="K88" s="3">
        <v>6.3660925363053081E-2</v>
      </c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x14ac:dyDescent="0.25">
      <c r="A89" s="27">
        <v>41789</v>
      </c>
      <c r="B89" s="3">
        <v>4.0949595265628261E-2</v>
      </c>
      <c r="C89" s="3">
        <v>6.5339679792297781E-2</v>
      </c>
      <c r="D89" s="3">
        <v>0</v>
      </c>
      <c r="E89" s="3">
        <v>-9.27246790299565E-3</v>
      </c>
      <c r="F89" s="3">
        <v>0</v>
      </c>
      <c r="G89" s="3">
        <v>-3.4648457258472369E-2</v>
      </c>
      <c r="H89" s="3">
        <v>6.1576354679803835E-3</v>
      </c>
      <c r="I89" s="3">
        <v>-4.4145873320537342E-2</v>
      </c>
      <c r="J89" s="3">
        <v>0.10794979079497913</v>
      </c>
      <c r="K89" s="3">
        <v>3.0798539450706538E-2</v>
      </c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x14ac:dyDescent="0.25">
      <c r="A90" s="27">
        <v>41820</v>
      </c>
      <c r="B90" s="3">
        <v>0.12239430177089453</v>
      </c>
      <c r="C90" s="3">
        <v>9.3419983753046474E-3</v>
      </c>
      <c r="D90" s="3">
        <v>3.6290322580645101E-2</v>
      </c>
      <c r="E90" s="3">
        <v>6.8394528437724922E-2</v>
      </c>
      <c r="F90" s="3">
        <v>7.8241430700447413E-3</v>
      </c>
      <c r="G90" s="3">
        <v>3.824993450353683E-2</v>
      </c>
      <c r="H90" s="3">
        <v>-1.9991840065279556E-2</v>
      </c>
      <c r="I90" s="3">
        <v>7.0281124497991884E-2</v>
      </c>
      <c r="J90" s="3">
        <v>7.175226586102719E-2</v>
      </c>
      <c r="K90" s="3">
        <v>-1.4323117203141949E-2</v>
      </c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x14ac:dyDescent="0.25">
      <c r="A91" s="27">
        <v>41851</v>
      </c>
      <c r="B91" s="3">
        <v>1.4788076385654521E-2</v>
      </c>
      <c r="C91" s="3">
        <v>1.5291750503018068E-2</v>
      </c>
      <c r="D91" s="3">
        <v>-0.22178988326848248</v>
      </c>
      <c r="E91" s="3">
        <v>-8.4905660377358472E-2</v>
      </c>
      <c r="F91" s="3">
        <v>-4.066543438077613E-3</v>
      </c>
      <c r="G91" s="3">
        <v>1.539237951047185E-2</v>
      </c>
      <c r="H91" s="3">
        <v>-4.2048293089092338E-2</v>
      </c>
      <c r="I91" s="3">
        <v>-7.1294559099437133E-2</v>
      </c>
      <c r="J91" s="3">
        <v>-0.19661733615221991</v>
      </c>
      <c r="K91" s="3">
        <v>3.3281249999999929E-2</v>
      </c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x14ac:dyDescent="0.25">
      <c r="A92" s="27">
        <v>41880</v>
      </c>
      <c r="B92" s="3">
        <v>9.0304073436603446E-2</v>
      </c>
      <c r="C92" s="3">
        <v>-9.5124851367420528E-3</v>
      </c>
      <c r="D92" s="3">
        <v>4.0000000000000036E-2</v>
      </c>
      <c r="E92" s="3">
        <v>0.20103092783505144</v>
      </c>
      <c r="F92" s="3">
        <v>5.0111358574610167E-2</v>
      </c>
      <c r="G92" s="3">
        <v>-2.1371769383697798E-2</v>
      </c>
      <c r="H92" s="3">
        <v>4.4980443285528034E-2</v>
      </c>
      <c r="I92" s="3">
        <v>5.454545454545446E-2</v>
      </c>
      <c r="J92" s="3">
        <v>7.5438596491228027E-2</v>
      </c>
      <c r="K92" s="3">
        <v>2.6236201421442607E-2</v>
      </c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x14ac:dyDescent="0.25">
      <c r="A93" s="27">
        <v>41912</v>
      </c>
      <c r="B93" s="3">
        <v>-2.5257840454640593E-3</v>
      </c>
      <c r="C93" s="3">
        <v>7.2028811524611153E-3</v>
      </c>
      <c r="D93" s="3">
        <v>0</v>
      </c>
      <c r="E93" s="3">
        <v>-3.9239730226854619E-2</v>
      </c>
      <c r="F93" s="3">
        <v>-2.1562389536938828E-2</v>
      </c>
      <c r="G93" s="3">
        <v>-2.3108176739461746E-2</v>
      </c>
      <c r="H93" s="3">
        <v>-2.1626117695986821E-2</v>
      </c>
      <c r="I93" s="3">
        <v>-6.417624521072797E-2</v>
      </c>
      <c r="J93" s="3">
        <v>-0.27814029363784665</v>
      </c>
      <c r="K93" s="3">
        <v>6.3729462904295334E-2</v>
      </c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x14ac:dyDescent="0.25">
      <c r="A94" s="27">
        <v>41943</v>
      </c>
      <c r="B94" s="3">
        <v>0.1298797214602237</v>
      </c>
      <c r="C94" s="3">
        <v>-2.7810885975367614E-2</v>
      </c>
      <c r="D94" s="3">
        <v>-9.6153846153846145E-2</v>
      </c>
      <c r="E94" s="3">
        <v>0.18187619655392467</v>
      </c>
      <c r="F94" s="3">
        <v>0.13981213872832374</v>
      </c>
      <c r="G94" s="3">
        <v>0.12347283597608527</v>
      </c>
      <c r="H94" s="3">
        <v>7.2688629117959661E-2</v>
      </c>
      <c r="I94" s="3">
        <v>-1.1258955987717445E-2</v>
      </c>
      <c r="J94" s="3">
        <v>-7.9096045197740439E-3</v>
      </c>
      <c r="K94" s="3">
        <v>2.5211248095304162E-2</v>
      </c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x14ac:dyDescent="0.25">
      <c r="A95" s="27">
        <v>41971</v>
      </c>
      <c r="B95" s="3">
        <v>6.1630404332804131E-2</v>
      </c>
      <c r="C95" s="3">
        <v>0.12954638332652235</v>
      </c>
      <c r="D95" s="3">
        <v>0.19148936170212755</v>
      </c>
      <c r="E95" s="3">
        <v>7.6133909287257023E-2</v>
      </c>
      <c r="F95" s="3">
        <v>-1.5847860538827482E-3</v>
      </c>
      <c r="G95" s="3">
        <v>-4.6968995835261478E-2</v>
      </c>
      <c r="H95" s="3">
        <v>9.5106003566475927E-3</v>
      </c>
      <c r="I95" s="3">
        <v>-2.5879917184265379E-3</v>
      </c>
      <c r="J95" s="3">
        <v>-0.34965831435079725</v>
      </c>
      <c r="K95" s="3">
        <v>8.6069450074314144E-2</v>
      </c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x14ac:dyDescent="0.25">
      <c r="A96" s="27">
        <v>42004</v>
      </c>
      <c r="B96" s="3">
        <v>-1.6096402498020919E-2</v>
      </c>
      <c r="C96" s="3">
        <v>6.3314037626628333E-3</v>
      </c>
      <c r="D96" s="3">
        <v>-7.1428571428571341E-2</v>
      </c>
      <c r="E96" s="3">
        <v>0.12092323130958355</v>
      </c>
      <c r="F96" s="3">
        <v>4.3174603174603157E-2</v>
      </c>
      <c r="G96" s="3">
        <v>4.4428259286234659E-2</v>
      </c>
      <c r="H96" s="3">
        <v>1.7271835132482736E-2</v>
      </c>
      <c r="I96" s="3">
        <v>-1.1935651271406354E-2</v>
      </c>
      <c r="J96" s="3">
        <v>-0.20665499124343265</v>
      </c>
      <c r="K96" s="3">
        <v>-9.7661109728788192E-2</v>
      </c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x14ac:dyDescent="0.25">
      <c r="A97" s="27">
        <v>42034</v>
      </c>
      <c r="B97" s="3">
        <v>6.5260146611836198E-2</v>
      </c>
      <c r="C97" s="3">
        <v>-5.2130145604889551E-2</v>
      </c>
      <c r="D97" s="3">
        <v>0.62980769230769218</v>
      </c>
      <c r="E97" s="3">
        <v>0.50671441360787806</v>
      </c>
      <c r="F97" s="3">
        <v>-0.13542300669506999</v>
      </c>
      <c r="G97" s="3">
        <v>-6.1366806136680621E-2</v>
      </c>
      <c r="H97" s="3">
        <v>-2.5467875747636509E-2</v>
      </c>
      <c r="I97" s="3">
        <v>-2.100840336134409E-3</v>
      </c>
      <c r="J97" s="3">
        <v>-0.11479028697571735</v>
      </c>
      <c r="K97" s="3">
        <v>-0.11650351578657112</v>
      </c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x14ac:dyDescent="0.25">
      <c r="A98" s="27">
        <v>42062</v>
      </c>
      <c r="B98" s="3">
        <v>1.9889224572004066E-2</v>
      </c>
      <c r="C98" s="3">
        <v>0.11928693343447765</v>
      </c>
      <c r="D98" s="3">
        <v>-6.1946902654867193E-2</v>
      </c>
      <c r="E98" s="3">
        <v>0.16013071895424841</v>
      </c>
      <c r="F98" s="3">
        <v>9.7852868708201382E-2</v>
      </c>
      <c r="G98" s="3">
        <v>8.1228330856859682E-2</v>
      </c>
      <c r="H98" s="3">
        <v>4.4545634527816277E-2</v>
      </c>
      <c r="I98" s="3">
        <v>1.1578947368420993E-2</v>
      </c>
      <c r="J98" s="3">
        <v>0.22942643391521186</v>
      </c>
      <c r="K98" s="3">
        <v>9.5817727840199762E-2</v>
      </c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x14ac:dyDescent="0.25">
      <c r="A99" s="27">
        <v>42094</v>
      </c>
      <c r="B99" s="3">
        <v>-5.1427631037603887E-2</v>
      </c>
      <c r="C99" s="3">
        <v>-6.7265333785157672E-2</v>
      </c>
      <c r="D99" s="3">
        <v>-7.2327044025157258E-2</v>
      </c>
      <c r="E99" s="3">
        <v>1.6901408450704321E-2</v>
      </c>
      <c r="F99" s="3">
        <v>3.8473869830072918E-3</v>
      </c>
      <c r="G99" s="3">
        <v>5.1305542830966611E-2</v>
      </c>
      <c r="H99" s="3">
        <v>9.8559514783927819E-3</v>
      </c>
      <c r="I99" s="3">
        <v>-2.8095733610822019E-2</v>
      </c>
      <c r="J99" s="3">
        <v>1.4198782961460505E-2</v>
      </c>
      <c r="K99" s="3">
        <v>-5.5824551409854768E-2</v>
      </c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x14ac:dyDescent="0.25">
      <c r="A100" s="27">
        <v>42124</v>
      </c>
      <c r="B100" s="3">
        <v>-6.2630117973629412E-2</v>
      </c>
      <c r="C100" s="3">
        <v>4.7411444141689366E-2</v>
      </c>
      <c r="D100" s="3">
        <v>-0.14576271186440681</v>
      </c>
      <c r="E100" s="3">
        <v>-0.14152606396373701</v>
      </c>
      <c r="F100" s="3">
        <v>-3.76876397317151E-2</v>
      </c>
      <c r="G100" s="3">
        <v>-1.4814814814814808E-2</v>
      </c>
      <c r="H100" s="3">
        <v>-4.9549549549549557E-2</v>
      </c>
      <c r="I100" s="3">
        <v>5.7815845824411231E-2</v>
      </c>
      <c r="J100" s="3">
        <v>-4.0000000000000565E-3</v>
      </c>
      <c r="K100" s="3">
        <v>-6.0180995475113047E-2</v>
      </c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x14ac:dyDescent="0.25">
      <c r="A101" s="27">
        <v>42153</v>
      </c>
      <c r="B101" s="3">
        <v>5.9041273366648113E-2</v>
      </c>
      <c r="C101" s="3">
        <v>1.6649323621227903E-2</v>
      </c>
      <c r="D101" s="3">
        <v>-6.3492063492063405E-2</v>
      </c>
      <c r="E101" s="3">
        <v>0.28659430918157802</v>
      </c>
      <c r="F101" s="3">
        <v>6.9366080318619308E-2</v>
      </c>
      <c r="G101" s="3">
        <v>-4.4228217602829663E-3</v>
      </c>
      <c r="H101" s="3">
        <v>-1.1848341232227938E-3</v>
      </c>
      <c r="I101" s="3">
        <v>-1.923076923076936E-2</v>
      </c>
      <c r="J101" s="3">
        <v>-0.14658634538152607</v>
      </c>
      <c r="K101" s="3">
        <v>4.9590755897929759E-2</v>
      </c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x14ac:dyDescent="0.25">
      <c r="A102" s="27">
        <v>42185</v>
      </c>
      <c r="B102" s="3">
        <v>1.1315973435861602E-2</v>
      </c>
      <c r="C102" s="3">
        <v>-6.3118389628113197E-2</v>
      </c>
      <c r="D102" s="3">
        <v>-0.13559322033898316</v>
      </c>
      <c r="E102" s="3">
        <v>8.8919288645690805E-2</v>
      </c>
      <c r="F102" s="3">
        <v>6.8901303538175016E-2</v>
      </c>
      <c r="G102" s="3">
        <v>6.4637938693913738E-2</v>
      </c>
      <c r="H102" s="3">
        <v>-7.9082641360221154E-3</v>
      </c>
      <c r="I102" s="3">
        <v>3.5087719298245598E-2</v>
      </c>
      <c r="J102" s="3">
        <v>-9.4117647058823528E-2</v>
      </c>
      <c r="K102" s="3">
        <v>2.2477064220183467E-2</v>
      </c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x14ac:dyDescent="0.25">
      <c r="A103" s="27">
        <v>42216</v>
      </c>
      <c r="B103" s="3">
        <v>0.13405624918995981</v>
      </c>
      <c r="C103" s="3">
        <v>3.4959941733430477E-2</v>
      </c>
      <c r="D103" s="3">
        <v>0.21568627450980404</v>
      </c>
      <c r="E103" s="3">
        <v>4.9413735343383572E-2</v>
      </c>
      <c r="F103" s="3">
        <v>-9.8722415795585456E-3</v>
      </c>
      <c r="G103" s="3">
        <v>-5.6332151053620511E-3</v>
      </c>
      <c r="H103" s="3">
        <v>0.10023913909924274</v>
      </c>
      <c r="I103" s="3">
        <v>3.9880358923231234E-3</v>
      </c>
      <c r="J103" s="3">
        <v>1.0389610389610353E-2</v>
      </c>
      <c r="K103" s="3">
        <v>7.7164647824136331E-2</v>
      </c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x14ac:dyDescent="0.25">
      <c r="A104" s="27">
        <v>42247</v>
      </c>
      <c r="B104" s="3">
        <v>-0.10034285714285715</v>
      </c>
      <c r="C104" s="3">
        <v>-8.9373680506685524E-2</v>
      </c>
      <c r="D104" s="3">
        <v>2.1774193548387062E-2</v>
      </c>
      <c r="E104" s="3">
        <v>-7.4620909816440442E-2</v>
      </c>
      <c r="F104" s="3">
        <v>-3.4017595307917994E-2</v>
      </c>
      <c r="G104" s="3">
        <v>-6.8191355434326487E-2</v>
      </c>
      <c r="H104" s="3">
        <v>-5.2164462959608811E-2</v>
      </c>
      <c r="I104" s="3">
        <v>-2.8798411122145075E-2</v>
      </c>
      <c r="J104" s="3">
        <v>-0.21593830334190228</v>
      </c>
      <c r="K104" s="3">
        <v>-8.0938497848118809E-2</v>
      </c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x14ac:dyDescent="0.25">
      <c r="A105" s="27">
        <v>42277</v>
      </c>
      <c r="B105" s="3">
        <v>-8.3926151761517589E-2</v>
      </c>
      <c r="C105" s="3">
        <v>1.4296754250386437E-2</v>
      </c>
      <c r="D105" s="3">
        <v>-8.839779005524856E-2</v>
      </c>
      <c r="E105" s="3">
        <v>-0.14208710651142739</v>
      </c>
      <c r="F105" s="3">
        <v>-9.1074681238614806E-3</v>
      </c>
      <c r="G105" s="3">
        <v>7.5658635442468064E-2</v>
      </c>
      <c r="H105" s="3">
        <v>2.8090961207720217E-2</v>
      </c>
      <c r="I105" s="3">
        <v>-7.5664621676891641E-2</v>
      </c>
      <c r="J105" s="3">
        <v>-0.19344262295081963</v>
      </c>
      <c r="K105" s="3">
        <v>-4.1238670694864109E-2</v>
      </c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x14ac:dyDescent="0.25">
      <c r="A106" s="27">
        <v>42307</v>
      </c>
      <c r="B106" s="3">
        <v>0.13441804566885451</v>
      </c>
      <c r="C106" s="3">
        <v>9.9047619047619107E-2</v>
      </c>
      <c r="D106" s="3">
        <v>-0.24675324675324686</v>
      </c>
      <c r="E106" s="3">
        <v>0.23372706710228711</v>
      </c>
      <c r="F106" s="3">
        <v>-1.225490196078427E-2</v>
      </c>
      <c r="G106" s="3">
        <v>2.7213732468076138E-2</v>
      </c>
      <c r="H106" s="3">
        <v>0.11951672862453531</v>
      </c>
      <c r="I106" s="3">
        <v>2.5442477876106245E-2</v>
      </c>
      <c r="J106" s="3">
        <v>-0.19918699186991878</v>
      </c>
      <c r="K106" s="3">
        <v>-6.7748542618559903E-3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x14ac:dyDescent="0.25">
      <c r="A107" s="27">
        <v>42338</v>
      </c>
      <c r="B107" s="3">
        <v>-0.10805965284002927</v>
      </c>
      <c r="C107" s="3">
        <v>-5.5459272097053772E-2</v>
      </c>
      <c r="D107" s="3">
        <v>3.4482758620689738E-2</v>
      </c>
      <c r="E107" s="3">
        <v>0.10755754736198805</v>
      </c>
      <c r="F107" s="3">
        <v>0.10856079404466501</v>
      </c>
      <c r="G107" s="3">
        <v>6.9900142653352343E-2</v>
      </c>
      <c r="H107" s="3">
        <v>1.4610659139963516E-2</v>
      </c>
      <c r="I107" s="3">
        <v>-7.5512405609493303E-3</v>
      </c>
      <c r="J107" s="3">
        <v>-0.14213197969543151</v>
      </c>
      <c r="K107" s="3">
        <v>-9.83502538071062E-3</v>
      </c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x14ac:dyDescent="0.25">
      <c r="A108" s="27">
        <v>42369</v>
      </c>
      <c r="B108" s="3">
        <v>9.4198264047510291E-2</v>
      </c>
      <c r="C108" s="3">
        <v>-3.48623853211005E-3</v>
      </c>
      <c r="D108" s="3">
        <v>2.2222222222222143E-2</v>
      </c>
      <c r="E108" s="3">
        <v>4.0463490895714604E-2</v>
      </c>
      <c r="F108" s="3">
        <v>-9.4292109681029787E-2</v>
      </c>
      <c r="G108" s="3">
        <v>-0.12647619047619049</v>
      </c>
      <c r="H108" s="3">
        <v>-3.174603174603171E-2</v>
      </c>
      <c r="I108" s="3">
        <v>7.9347826086956577E-2</v>
      </c>
      <c r="J108" s="3">
        <v>-0.36686390532544377</v>
      </c>
      <c r="K108" s="3">
        <v>-6.0397308554950388E-2</v>
      </c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x14ac:dyDescent="0.25">
      <c r="A109" s="27">
        <v>42398</v>
      </c>
      <c r="B109" s="3">
        <v>-0.16232464929859727</v>
      </c>
      <c r="C109" s="3">
        <v>-0.12391824709998166</v>
      </c>
      <c r="D109" s="3">
        <v>-0.69565217391304346</v>
      </c>
      <c r="E109" s="3">
        <v>-0.24783454127629492</v>
      </c>
      <c r="F109" s="3">
        <v>-3.8616002471424049E-2</v>
      </c>
      <c r="G109" s="3">
        <v>-9.5071958133449624E-2</v>
      </c>
      <c r="H109" s="3">
        <v>-2.602670272097345E-2</v>
      </c>
      <c r="I109" s="3">
        <v>-0.16918429003021146</v>
      </c>
      <c r="J109" s="3">
        <v>-0.30549532710280364</v>
      </c>
      <c r="K109" s="3">
        <v>-2.1142369991474886E-2</v>
      </c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x14ac:dyDescent="0.25">
      <c r="A110" s="27">
        <v>42429</v>
      </c>
      <c r="B110" s="3">
        <v>5.0837320574163196E-3</v>
      </c>
      <c r="C110" s="3">
        <v>0.10046237915090377</v>
      </c>
      <c r="D110" s="3">
        <v>-0.10714285714285708</v>
      </c>
      <c r="E110" s="3">
        <v>-0.135605170387779</v>
      </c>
      <c r="F110" s="3">
        <v>-1.9280205655527037E-2</v>
      </c>
      <c r="G110" s="3">
        <v>-4.3132530120481904E-2</v>
      </c>
      <c r="H110" s="3">
        <v>9.5609925386083594E-2</v>
      </c>
      <c r="I110" s="3">
        <v>-8.3636363636363578E-2</v>
      </c>
      <c r="J110" s="3">
        <v>-0.21867262353321132</v>
      </c>
      <c r="K110" s="3">
        <v>3.1179237066713227E-2</v>
      </c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x14ac:dyDescent="0.25">
      <c r="A111" s="27">
        <v>42460</v>
      </c>
      <c r="B111" s="3">
        <v>-7.3390855896062175E-3</v>
      </c>
      <c r="C111" s="3">
        <v>8.7471352177234493E-2</v>
      </c>
      <c r="D111" s="3">
        <v>0.61262000000000005</v>
      </c>
      <c r="E111" s="3">
        <v>7.5312669929309295E-2</v>
      </c>
      <c r="F111" s="3">
        <v>6.3237221494102339E-2</v>
      </c>
      <c r="G111" s="3">
        <v>5.8675396625535087E-2</v>
      </c>
      <c r="H111" s="3">
        <v>3.5159961989230264E-2</v>
      </c>
      <c r="I111" s="3">
        <v>6.0846560846560718E-2</v>
      </c>
      <c r="J111" s="3">
        <v>0.19699631428473005</v>
      </c>
      <c r="K111" s="3">
        <v>9.1385135135135076E-2</v>
      </c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x14ac:dyDescent="0.25">
      <c r="A112" s="27">
        <v>42489</v>
      </c>
      <c r="B112" s="3">
        <v>3.3170146867818891E-2</v>
      </c>
      <c r="C112" s="3">
        <v>-3.4422198805760466E-2</v>
      </c>
      <c r="D112" s="3">
        <v>-3.2630129850801867E-2</v>
      </c>
      <c r="E112" s="3">
        <v>0.15246523388116312</v>
      </c>
      <c r="F112" s="3">
        <v>7.1186440677965951E-2</v>
      </c>
      <c r="G112" s="3">
        <v>1.7602283539486251E-2</v>
      </c>
      <c r="H112" s="3">
        <v>9.9449204406365614E-3</v>
      </c>
      <c r="I112" s="3">
        <v>0.1957605985037407</v>
      </c>
      <c r="J112" s="3">
        <v>0.24748201438848916</v>
      </c>
      <c r="K112" s="3">
        <v>1.4548831450239866E-2</v>
      </c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x14ac:dyDescent="0.25">
      <c r="A113" s="27">
        <v>42521</v>
      </c>
      <c r="B113" s="3">
        <v>2.0404216226670529E-2</v>
      </c>
      <c r="C113" s="3">
        <v>5.6747908330302015E-2</v>
      </c>
      <c r="D113" s="3">
        <v>-0.21794871794871798</v>
      </c>
      <c r="E113" s="3">
        <v>8.9293549802544989E-2</v>
      </c>
      <c r="F113" s="3">
        <v>3.9988492520138107E-2</v>
      </c>
      <c r="G113" s="3">
        <v>3.9971949509116429E-2</v>
      </c>
      <c r="H113" s="3">
        <v>4.6811089228904541E-2</v>
      </c>
      <c r="I113" s="3">
        <v>0.12617309697601678</v>
      </c>
      <c r="J113" s="3">
        <v>-7.7416378316032278E-2</v>
      </c>
      <c r="K113" s="3">
        <v>3.508771929824557E-2</v>
      </c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x14ac:dyDescent="0.25">
      <c r="A114" s="27">
        <v>42551</v>
      </c>
      <c r="B114" s="3">
        <v>-6.5295678544351796E-2</v>
      </c>
      <c r="C114" s="3">
        <v>-1.2392426850258155E-2</v>
      </c>
      <c r="D114" s="3">
        <v>-6.1163934426229506E-2</v>
      </c>
      <c r="E114" s="3">
        <v>-8.459214501510566E-2</v>
      </c>
      <c r="F114" s="3">
        <v>3.5961272475796007E-3</v>
      </c>
      <c r="G114" s="3">
        <v>-4.3830074173971743E-2</v>
      </c>
      <c r="H114" s="3">
        <v>8.3791606367583316E-2</v>
      </c>
      <c r="I114" s="3">
        <v>3.1481481481481464E-2</v>
      </c>
      <c r="J114" s="3">
        <v>-0.1696504475671351</v>
      </c>
      <c r="K114" s="3">
        <v>1.1938098747236586E-2</v>
      </c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x14ac:dyDescent="0.25">
      <c r="A115" s="27">
        <v>42580</v>
      </c>
      <c r="B115" s="3">
        <v>0.13748352428267263</v>
      </c>
      <c r="C115" s="3">
        <v>6.4133844545137667E-2</v>
      </c>
      <c r="D115" s="3">
        <v>2.4987340445965612E-2</v>
      </c>
      <c r="E115" s="3">
        <v>0.10517051705170503</v>
      </c>
      <c r="F115" s="3">
        <v>5.8158765159867676E-2</v>
      </c>
      <c r="G115" s="3">
        <v>-1.8805829807240177E-2</v>
      </c>
      <c r="H115" s="3">
        <v>-2.5370543463746524E-3</v>
      </c>
      <c r="I115" s="3">
        <v>0.49192100538599642</v>
      </c>
      <c r="J115" s="3">
        <v>8.7626848143575915E-3</v>
      </c>
      <c r="K115" s="3">
        <v>2.6653073113894529E-2</v>
      </c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x14ac:dyDescent="0.25">
      <c r="A116" s="27">
        <v>42613</v>
      </c>
      <c r="B116" s="3">
        <v>-4.8578304661734587E-2</v>
      </c>
      <c r="C116" s="3">
        <v>2.980674746151327E-2</v>
      </c>
      <c r="D116" s="3">
        <v>-9.7103918228279434E-2</v>
      </c>
      <c r="E116" s="3">
        <v>-3.523790563408314E-2</v>
      </c>
      <c r="F116" s="3">
        <v>2.0578275592602217E-2</v>
      </c>
      <c r="G116" s="3">
        <v>6.08528988979396E-2</v>
      </c>
      <c r="H116" s="3">
        <v>3.2262382864792459E-2</v>
      </c>
      <c r="I116" s="3">
        <v>0.11732851985559561</v>
      </c>
      <c r="J116" s="3">
        <v>8.9552238805970089E-2</v>
      </c>
      <c r="K116" s="3">
        <v>-1.787487586891745E-2</v>
      </c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x14ac:dyDescent="0.25">
      <c r="A117" s="27">
        <v>42643</v>
      </c>
      <c r="B117" s="3">
        <v>-2.0704515645493665E-2</v>
      </c>
      <c r="C117" s="3">
        <v>8.9058524173027225E-3</v>
      </c>
      <c r="D117" s="3">
        <v>-0.11320754716981125</v>
      </c>
      <c r="E117" s="3">
        <v>4.49855550969872E-2</v>
      </c>
      <c r="F117" s="3">
        <v>-2.9096477794793275E-2</v>
      </c>
      <c r="G117" s="3">
        <v>-1.2195121951219492E-2</v>
      </c>
      <c r="H117" s="3">
        <v>-2.1916742316171675E-2</v>
      </c>
      <c r="I117" s="3">
        <v>0.15993537964458798</v>
      </c>
      <c r="J117" s="3">
        <v>0.10958904109589039</v>
      </c>
      <c r="K117" s="3">
        <v>-1.6611295681063204E-2</v>
      </c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x14ac:dyDescent="0.25">
      <c r="A118" s="27">
        <v>42674</v>
      </c>
      <c r="B118" s="3">
        <v>-2.2481584234191086E-2</v>
      </c>
      <c r="C118" s="3">
        <v>-3.2786885245901613E-2</v>
      </c>
      <c r="D118" s="3">
        <v>-0.34042553191489361</v>
      </c>
      <c r="E118" s="3">
        <v>-0.13566350710900468</v>
      </c>
      <c r="F118" s="3">
        <v>-4.3375394321766528E-2</v>
      </c>
      <c r="G118" s="3">
        <v>3.2007315957933206E-2</v>
      </c>
      <c r="H118" s="3">
        <v>-6.1522142667727396E-2</v>
      </c>
      <c r="I118" s="3">
        <v>-1.5784586815227479E-2</v>
      </c>
      <c r="J118" s="3">
        <v>-0.1012345679012345</v>
      </c>
      <c r="K118" s="3">
        <v>4.5094007050528899E-2</v>
      </c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x14ac:dyDescent="0.25">
      <c r="A119" s="27">
        <v>42704</v>
      </c>
      <c r="B119" s="3">
        <v>0.15981601096104911</v>
      </c>
      <c r="C119" s="3">
        <v>-2.8031290743155132E-2</v>
      </c>
      <c r="D119" s="3">
        <v>4.0000000000000036E-2</v>
      </c>
      <c r="E119" s="3">
        <v>6.1229152387480001E-2</v>
      </c>
      <c r="F119" s="3">
        <v>0.18906292937620231</v>
      </c>
      <c r="G119" s="3">
        <v>0.1548515728843598</v>
      </c>
      <c r="H119" s="3">
        <v>8.4204577564283609E-2</v>
      </c>
      <c r="I119" s="3">
        <v>-4.952830188679249E-2</v>
      </c>
      <c r="J119" s="3">
        <v>0.15384615384615385</v>
      </c>
      <c r="K119" s="3">
        <v>0.14476458186929017</v>
      </c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x14ac:dyDescent="0.25">
      <c r="A120" s="27">
        <v>42734</v>
      </c>
      <c r="B120" s="3">
        <v>-2.328917390937478E-2</v>
      </c>
      <c r="C120" s="3">
        <v>1.3413816230717591E-2</v>
      </c>
      <c r="D120" s="3">
        <v>-4.3424317617866727E-3</v>
      </c>
      <c r="E120" s="3">
        <v>-0.16684607104413346</v>
      </c>
      <c r="F120" s="3">
        <v>9.1518373006701959E-2</v>
      </c>
      <c r="G120" s="3">
        <v>7.0592748896988286E-2</v>
      </c>
      <c r="H120" s="3">
        <v>-1.290070367474583E-2</v>
      </c>
      <c r="I120" s="3">
        <v>0.11662531017369734</v>
      </c>
      <c r="J120" s="3">
        <v>0.12142857142857137</v>
      </c>
      <c r="K120" s="3">
        <v>4.7268262737875925E-2</v>
      </c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x14ac:dyDescent="0.25">
      <c r="A121" s="27">
        <v>42766</v>
      </c>
      <c r="B121" s="3">
        <v>3.4557235421166796E-3</v>
      </c>
      <c r="C121" s="3">
        <v>1.6545334215751158E-2</v>
      </c>
      <c r="D121" s="3">
        <v>0.97507788161993769</v>
      </c>
      <c r="E121" s="3">
        <v>0.10878552971576211</v>
      </c>
      <c r="F121" s="3">
        <v>-5.7167054838026594E-2</v>
      </c>
      <c r="G121" s="3">
        <v>5.5545601146747029E-3</v>
      </c>
      <c r="H121" s="3">
        <v>-6.8250825082508279E-2</v>
      </c>
      <c r="I121" s="3">
        <v>-2.2222222222222539E-3</v>
      </c>
      <c r="J121" s="3">
        <v>0.15923566878980891</v>
      </c>
      <c r="K121" s="3">
        <v>-8.2063305978898344E-3</v>
      </c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x14ac:dyDescent="0.25">
      <c r="A122" s="27">
        <v>42794</v>
      </c>
      <c r="B122" s="3">
        <v>6.3366336633663353E-2</v>
      </c>
      <c r="C122" s="3">
        <v>0.11263020833333337</v>
      </c>
      <c r="D122" s="3">
        <v>5.5205047318611936E-2</v>
      </c>
      <c r="E122" s="3">
        <v>2.9130738755534843E-2</v>
      </c>
      <c r="F122" s="3">
        <v>1.1003817651021828E-2</v>
      </c>
      <c r="G122" s="3">
        <v>3.5637918745545262E-2</v>
      </c>
      <c r="H122" s="3">
        <v>3.3720600736752558E-2</v>
      </c>
      <c r="I122" s="3">
        <v>0.19821826280623606</v>
      </c>
      <c r="J122" s="3">
        <v>0.25091575091575091</v>
      </c>
      <c r="K122" s="3">
        <v>2.6004728132387741E-2</v>
      </c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x14ac:dyDescent="0.25">
      <c r="A123" s="27">
        <v>42825</v>
      </c>
      <c r="B123" s="3">
        <v>7.4487895716946135E-3</v>
      </c>
      <c r="C123" s="3">
        <v>-1.1117612638970233E-2</v>
      </c>
      <c r="D123" s="3">
        <v>-9.417040358744394E-2</v>
      </c>
      <c r="E123" s="3">
        <v>-1.947463768115941E-2</v>
      </c>
      <c r="F123" s="3">
        <v>-4.8867170146601573E-2</v>
      </c>
      <c r="G123" s="3">
        <v>-4.2670337233310339E-2</v>
      </c>
      <c r="H123" s="3">
        <v>-9.4572368421052336E-3</v>
      </c>
      <c r="I123" s="3">
        <v>4.2750929368029822E-2</v>
      </c>
      <c r="J123" s="3">
        <v>0.12005856515373357</v>
      </c>
      <c r="K123" s="3">
        <v>-1.3248847926267184E-2</v>
      </c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x14ac:dyDescent="0.25">
      <c r="B125" s="12">
        <f>STDEV(B2:B123)*12</f>
        <v>1.0410705840036476</v>
      </c>
      <c r="C125" s="12">
        <f t="shared" ref="C125:K125" si="0">STDEV(C2:C123)*12</f>
        <v>0.91706178544245809</v>
      </c>
      <c r="D125" s="12">
        <f t="shared" si="0"/>
        <v>5.0465577244222235</v>
      </c>
      <c r="E125" s="12">
        <f t="shared" si="0"/>
        <v>2.014618132013998</v>
      </c>
      <c r="F125" s="12">
        <f t="shared" si="0"/>
        <v>1.2780254567024207</v>
      </c>
      <c r="G125" s="12">
        <f t="shared" si="0"/>
        <v>1.9714084441876045</v>
      </c>
      <c r="H125" s="12">
        <f t="shared" si="0"/>
        <v>0.72421692479001354</v>
      </c>
      <c r="I125" s="12">
        <f t="shared" si="0"/>
        <v>1.8476155935360288</v>
      </c>
      <c r="J125" s="12">
        <f t="shared" si="0"/>
        <v>1.6250514766398907</v>
      </c>
      <c r="K125" s="12">
        <f t="shared" si="0"/>
        <v>0.77025265546016886</v>
      </c>
    </row>
    <row r="126" spans="1:23" x14ac:dyDescent="0.25">
      <c r="B126" s="3">
        <f>AVERAGE(B2:B123)</f>
        <v>1.6358679963886534E-2</v>
      </c>
      <c r="C126" s="3">
        <f t="shared" ref="C126:K126" si="1">AVERAGE(C2:C123)</f>
        <v>4.8876100544840368E-3</v>
      </c>
      <c r="D126" s="3">
        <f t="shared" si="1"/>
        <v>1.9411902858900751E-2</v>
      </c>
      <c r="E126" s="3">
        <f t="shared" si="1"/>
        <v>2.3371444791513991E-2</v>
      </c>
      <c r="F126" s="3">
        <f t="shared" si="1"/>
        <v>6.8793215531914725E-3</v>
      </c>
      <c r="G126" s="3">
        <f t="shared" si="1"/>
        <v>1.8603945814660201E-3</v>
      </c>
      <c r="H126" s="3">
        <f t="shared" si="1"/>
        <v>5.8474436789476177E-3</v>
      </c>
      <c r="I126" s="3">
        <f t="shared" si="1"/>
        <v>1.6950564762059066E-2</v>
      </c>
      <c r="J126" s="3">
        <f t="shared" si="1"/>
        <v>-1.2980868438422307E-2</v>
      </c>
      <c r="K126" s="3">
        <f t="shared" si="1"/>
        <v>7.830639897671127E-3</v>
      </c>
    </row>
    <row r="127" spans="1:23" x14ac:dyDescent="0.25">
      <c r="B127" s="3">
        <f>B126*12</f>
        <v>0.19630415956663841</v>
      </c>
      <c r="C127" s="3">
        <f>C126*12</f>
        <v>5.8651320653808445E-2</v>
      </c>
      <c r="D127" s="3"/>
      <c r="E127" s="3"/>
      <c r="F127" s="3"/>
      <c r="G127" s="3"/>
      <c r="H127" s="3"/>
      <c r="I127" s="3"/>
      <c r="J127" s="3"/>
      <c r="K127" s="3"/>
    </row>
    <row r="128" spans="1:23" x14ac:dyDescent="0.25">
      <c r="B128" s="6"/>
      <c r="C128" s="6"/>
      <c r="D128" s="6"/>
      <c r="E128" s="6"/>
      <c r="F128" s="6"/>
      <c r="G128" s="6"/>
      <c r="H128" s="6"/>
      <c r="I128" s="6"/>
      <c r="J128" s="6"/>
      <c r="K128" s="6"/>
    </row>
    <row r="129" spans="1:11" x14ac:dyDescent="0.25">
      <c r="B129" s="6"/>
      <c r="C129" s="6"/>
      <c r="D129" s="6"/>
      <c r="E129" s="6"/>
      <c r="F129" s="6"/>
      <c r="G129" s="6"/>
      <c r="H129" s="6"/>
      <c r="I129" s="6"/>
      <c r="J129" s="6"/>
      <c r="K129" s="6"/>
    </row>
    <row r="130" spans="1:11" x14ac:dyDescent="0.25">
      <c r="A130" t="s">
        <v>34</v>
      </c>
      <c r="B130">
        <f t="array" ref="B130:K140">MMULT(TRANSPOSE(B2:K123),B2:K123)/121*12</f>
        <v>9.3556813140431988E-2</v>
      </c>
      <c r="C130">
        <v>2.5469055798091188E-2</v>
      </c>
      <c r="D130">
        <v>0.11090798260819386</v>
      </c>
      <c r="E130">
        <v>5.7200002791316477E-2</v>
      </c>
      <c r="F130">
        <v>3.3176215931352601E-2</v>
      </c>
      <c r="G130">
        <v>1.8814076587253859E-2</v>
      </c>
      <c r="H130">
        <v>1.6883673375127289E-2</v>
      </c>
      <c r="I130">
        <v>3.8813586865421787E-2</v>
      </c>
      <c r="J130">
        <v>3.4790642117969922E-2</v>
      </c>
      <c r="K130">
        <v>2.6640684249837808E-2</v>
      </c>
    </row>
    <row r="131" spans="1:11" x14ac:dyDescent="0.25">
      <c r="A131" t="s">
        <v>35</v>
      </c>
      <c r="B131">
        <v>2.5469055798091188E-2</v>
      </c>
      <c r="C131">
        <v>7.0372560441562773E-2</v>
      </c>
      <c r="D131">
        <v>5.1142162936790615E-2</v>
      </c>
      <c r="E131">
        <v>1.3226921763170786E-2</v>
      </c>
      <c r="F131">
        <v>3.7875003287782594E-2</v>
      </c>
      <c r="G131">
        <v>5.3350834760236471E-2</v>
      </c>
      <c r="H131">
        <v>2.2050415219522248E-2</v>
      </c>
      <c r="I131">
        <v>4.8744954845307553E-2</v>
      </c>
      <c r="J131">
        <v>2.3874234716662675E-2</v>
      </c>
      <c r="K131">
        <v>2.1482479823673819E-2</v>
      </c>
    </row>
    <row r="132" spans="1:11" x14ac:dyDescent="0.25">
      <c r="A132" t="s">
        <v>36</v>
      </c>
      <c r="B132">
        <v>0.11090798260819386</v>
      </c>
      <c r="C132">
        <v>5.1142162936790615E-2</v>
      </c>
      <c r="D132">
        <v>2.1268713066058509</v>
      </c>
      <c r="E132">
        <v>4.5225190505973741E-2</v>
      </c>
      <c r="F132">
        <v>4.8775313030455743E-2</v>
      </c>
      <c r="G132">
        <v>9.918670473060115E-2</v>
      </c>
      <c r="H132">
        <v>3.1420964643813658E-2</v>
      </c>
      <c r="I132">
        <v>6.6241604670922424E-2</v>
      </c>
      <c r="J132">
        <v>0.16663890391772906</v>
      </c>
      <c r="K132">
        <v>5.3651852836981428E-2</v>
      </c>
    </row>
    <row r="133" spans="1:11" x14ac:dyDescent="0.25">
      <c r="A133" t="s">
        <v>37</v>
      </c>
      <c r="B133">
        <v>5.7200002791316477E-2</v>
      </c>
      <c r="C133">
        <v>1.3226921763170786E-2</v>
      </c>
      <c r="D133">
        <v>4.5225190505973741E-2</v>
      </c>
      <c r="E133">
        <v>0.34483271568435847</v>
      </c>
      <c r="F133">
        <v>1.4845269387173354E-2</v>
      </c>
      <c r="G133">
        <v>-2.1274581414461577E-2</v>
      </c>
      <c r="H133">
        <v>7.4981166131530084E-3</v>
      </c>
      <c r="I133">
        <v>1.7825935941020915E-2</v>
      </c>
      <c r="J133">
        <v>4.1229498550757998E-2</v>
      </c>
      <c r="K133">
        <v>1.1577887443652976E-2</v>
      </c>
    </row>
    <row r="134" spans="1:11" x14ac:dyDescent="0.25">
      <c r="A134" t="s">
        <v>38</v>
      </c>
      <c r="B134">
        <v>3.3176215931352601E-2</v>
      </c>
      <c r="C134">
        <v>3.7875003287782594E-2</v>
      </c>
      <c r="D134">
        <v>4.8775313030455743E-2</v>
      </c>
      <c r="E134">
        <v>1.4845269387173354E-2</v>
      </c>
      <c r="F134">
        <v>0.13668501650688497</v>
      </c>
      <c r="G134">
        <v>9.6703020304416742E-2</v>
      </c>
      <c r="H134">
        <v>4.16556944266279E-2</v>
      </c>
      <c r="I134">
        <v>2.8058309059683512E-2</v>
      </c>
      <c r="J134">
        <v>3.2781514959983583E-2</v>
      </c>
      <c r="K134">
        <v>3.5788071819516265E-2</v>
      </c>
    </row>
    <row r="135" spans="1:11" x14ac:dyDescent="0.25">
      <c r="A135" t="s">
        <v>39</v>
      </c>
      <c r="B135">
        <v>1.8814076587253859E-2</v>
      </c>
      <c r="C135">
        <v>5.3350834760236471E-2</v>
      </c>
      <c r="D135">
        <v>9.918670473060115E-2</v>
      </c>
      <c r="E135">
        <v>-2.1274581414461577E-2</v>
      </c>
      <c r="F135">
        <v>9.6703020304416742E-2</v>
      </c>
      <c r="G135">
        <v>0.32391281388024729</v>
      </c>
      <c r="H135">
        <v>5.5877322703363715E-2</v>
      </c>
      <c r="I135">
        <v>8.5453384961889645E-2</v>
      </c>
      <c r="J135">
        <v>3.5226920179082702E-2</v>
      </c>
      <c r="K135">
        <v>4.1858662104313091E-2</v>
      </c>
    </row>
    <row r="136" spans="1:11" x14ac:dyDescent="0.25">
      <c r="A136" t="s">
        <v>40</v>
      </c>
      <c r="B136">
        <v>1.6883673375127289E-2</v>
      </c>
      <c r="C136">
        <v>2.2050415219522248E-2</v>
      </c>
      <c r="D136">
        <v>3.1420964643813658E-2</v>
      </c>
      <c r="E136">
        <v>7.4981166131530084E-3</v>
      </c>
      <c r="F136">
        <v>4.16556944266279E-2</v>
      </c>
      <c r="G136">
        <v>5.5877322703363715E-2</v>
      </c>
      <c r="H136">
        <v>4.4121215018379657E-2</v>
      </c>
      <c r="I136">
        <v>1.9042647322631265E-2</v>
      </c>
      <c r="J136">
        <v>7.7003952984826055E-3</v>
      </c>
      <c r="K136">
        <v>1.2333355769413981E-2</v>
      </c>
    </row>
    <row r="137" spans="1:11" x14ac:dyDescent="0.25">
      <c r="A137" t="s">
        <v>41</v>
      </c>
      <c r="B137">
        <v>3.8813586865421787E-2</v>
      </c>
      <c r="C137">
        <v>4.8744954845307553E-2</v>
      </c>
      <c r="D137">
        <v>6.6241604670922424E-2</v>
      </c>
      <c r="E137">
        <v>1.7825935941020915E-2</v>
      </c>
      <c r="F137">
        <v>2.8058309059683512E-2</v>
      </c>
      <c r="G137">
        <v>8.5453384961889645E-2</v>
      </c>
      <c r="H137">
        <v>1.9042647322631265E-2</v>
      </c>
      <c r="I137">
        <v>0.28794996958082719</v>
      </c>
      <c r="J137">
        <v>7.2788485012812404E-2</v>
      </c>
      <c r="K137">
        <v>4.2613780463657207E-2</v>
      </c>
    </row>
    <row r="138" spans="1:11" x14ac:dyDescent="0.25">
      <c r="A138" t="s">
        <v>42</v>
      </c>
      <c r="B138">
        <v>3.4790642117969922E-2</v>
      </c>
      <c r="C138">
        <v>2.3874234716662675E-2</v>
      </c>
      <c r="D138">
        <v>0.16663890391772906</v>
      </c>
      <c r="E138">
        <v>4.1229498550757998E-2</v>
      </c>
      <c r="F138">
        <v>3.2781514959983583E-2</v>
      </c>
      <c r="G138">
        <v>3.5226920179082702E-2</v>
      </c>
      <c r="H138">
        <v>7.7003952984826055E-3</v>
      </c>
      <c r="I138">
        <v>7.2788485012812404E-2</v>
      </c>
      <c r="J138">
        <v>0.22210477152502056</v>
      </c>
      <c r="K138">
        <v>3.5309833048596702E-2</v>
      </c>
    </row>
    <row r="139" spans="1:11" x14ac:dyDescent="0.25">
      <c r="A139" t="s">
        <v>43</v>
      </c>
      <c r="B139">
        <v>2.6640684249837808E-2</v>
      </c>
      <c r="C139">
        <v>2.1482479823673819E-2</v>
      </c>
      <c r="D139">
        <v>5.3651852836981428E-2</v>
      </c>
      <c r="E139">
        <v>1.1577887443652976E-2</v>
      </c>
      <c r="F139">
        <v>3.5788071819516265E-2</v>
      </c>
      <c r="G139">
        <v>4.1858662104313091E-2</v>
      </c>
      <c r="H139">
        <v>1.2333355769413981E-2</v>
      </c>
      <c r="I139">
        <v>4.2613780463657207E-2</v>
      </c>
      <c r="J139">
        <v>3.5309833048596702E-2</v>
      </c>
      <c r="K139">
        <v>5.0182671040097104E-2</v>
      </c>
    </row>
    <row r="140" spans="1:11" x14ac:dyDescent="0.25">
      <c r="B140" t="e">
        <v>#N/A</v>
      </c>
      <c r="C140" t="e">
        <v>#N/A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</row>
    <row r="143" spans="1:11" x14ac:dyDescent="0.25">
      <c r="D143" s="1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C3" sqref="C3"/>
    </sheetView>
  </sheetViews>
  <sheetFormatPr defaultRowHeight="15" x14ac:dyDescent="0.25"/>
  <sheetData>
    <row r="1" spans="1:10" x14ac:dyDescent="0.25">
      <c r="A1" s="28">
        <v>9.3556813140431988E-2</v>
      </c>
      <c r="B1" s="23">
        <v>2.5469055798091188E-2</v>
      </c>
      <c r="C1" s="23">
        <v>0.11090798260819386</v>
      </c>
      <c r="D1" s="23">
        <v>5.7200002791316477E-2</v>
      </c>
      <c r="E1" s="23">
        <v>3.3176215931352601E-2</v>
      </c>
      <c r="F1" s="23">
        <v>1.8814076587253859E-2</v>
      </c>
      <c r="G1" s="23">
        <v>1.6883673375127289E-2</v>
      </c>
      <c r="H1" s="23">
        <v>3.8813586865421787E-2</v>
      </c>
      <c r="I1" s="23">
        <v>3.4790642117969922E-2</v>
      </c>
      <c r="J1" s="23">
        <v>2.6640684249837808E-2</v>
      </c>
    </row>
    <row r="2" spans="1:10" x14ac:dyDescent="0.25">
      <c r="A2" s="23">
        <v>2.5469055798091188E-2</v>
      </c>
      <c r="B2" s="28">
        <v>7.0372560441562773E-2</v>
      </c>
      <c r="C2" s="23">
        <v>5.1142162936790615E-2</v>
      </c>
      <c r="D2" s="23">
        <v>1.3226921763170786E-2</v>
      </c>
      <c r="E2" s="23">
        <v>3.7875003287782594E-2</v>
      </c>
      <c r="F2" s="23">
        <v>5.3350834760236471E-2</v>
      </c>
      <c r="G2" s="23">
        <v>2.2050415219522248E-2</v>
      </c>
      <c r="H2" s="23">
        <v>4.8744954845307553E-2</v>
      </c>
      <c r="I2" s="23">
        <v>2.3874234716662675E-2</v>
      </c>
      <c r="J2" s="23">
        <v>2.1482479823673819E-2</v>
      </c>
    </row>
    <row r="3" spans="1:10" x14ac:dyDescent="0.25">
      <c r="A3" s="23">
        <v>0.11090798260819386</v>
      </c>
      <c r="B3" s="23">
        <v>5.1142162936790615E-2</v>
      </c>
      <c r="C3" s="28">
        <v>2.1268713066058509</v>
      </c>
      <c r="D3" s="23">
        <v>4.5225190505973741E-2</v>
      </c>
      <c r="E3" s="23">
        <v>4.8775313030455743E-2</v>
      </c>
      <c r="F3" s="23">
        <v>9.918670473060115E-2</v>
      </c>
      <c r="G3" s="23">
        <v>3.1420964643813658E-2</v>
      </c>
      <c r="H3" s="23">
        <v>6.6241604670922424E-2</v>
      </c>
      <c r="I3" s="23">
        <v>0.16663890391772906</v>
      </c>
      <c r="J3" s="23">
        <v>5.3651852836981428E-2</v>
      </c>
    </row>
    <row r="4" spans="1:10" x14ac:dyDescent="0.25">
      <c r="A4" s="23">
        <v>5.7200002791316477E-2</v>
      </c>
      <c r="B4" s="23">
        <v>1.3226921763170786E-2</v>
      </c>
      <c r="C4" s="23">
        <v>4.5225190505973741E-2</v>
      </c>
      <c r="D4" s="28">
        <v>0.34483271568435847</v>
      </c>
      <c r="E4" s="23">
        <v>1.4845269387173354E-2</v>
      </c>
      <c r="F4" s="23">
        <v>-2.1274581414461577E-2</v>
      </c>
      <c r="G4" s="23">
        <v>7.4981166131530084E-3</v>
      </c>
      <c r="H4" s="23">
        <v>1.7825935941020915E-2</v>
      </c>
      <c r="I4" s="23">
        <v>4.1229498550757998E-2</v>
      </c>
      <c r="J4" s="23">
        <v>1.1577887443652976E-2</v>
      </c>
    </row>
    <row r="5" spans="1:10" x14ac:dyDescent="0.25">
      <c r="A5" s="23">
        <v>3.3176215931352601E-2</v>
      </c>
      <c r="B5" s="23">
        <v>3.7875003287782594E-2</v>
      </c>
      <c r="C5" s="23">
        <v>4.8775313030455743E-2</v>
      </c>
      <c r="D5" s="23">
        <v>1.4845269387173354E-2</v>
      </c>
      <c r="E5" s="28">
        <v>0.13668501650688497</v>
      </c>
      <c r="F5" s="23">
        <v>9.6703020304416742E-2</v>
      </c>
      <c r="G5" s="23">
        <v>4.16556944266279E-2</v>
      </c>
      <c r="H5" s="23">
        <v>2.8058309059683512E-2</v>
      </c>
      <c r="I5" s="23">
        <v>3.2781514959983583E-2</v>
      </c>
      <c r="J5" s="23">
        <v>3.5788071819516265E-2</v>
      </c>
    </row>
    <row r="6" spans="1:10" x14ac:dyDescent="0.25">
      <c r="A6" s="23">
        <v>1.8814076587253859E-2</v>
      </c>
      <c r="B6" s="23">
        <v>5.3350834760236471E-2</v>
      </c>
      <c r="C6" s="23">
        <v>9.918670473060115E-2</v>
      </c>
      <c r="D6" s="23">
        <v>-2.1274581414461577E-2</v>
      </c>
      <c r="E6" s="23">
        <v>9.6703020304416742E-2</v>
      </c>
      <c r="F6" s="28">
        <v>0.32391281388024729</v>
      </c>
      <c r="G6" s="23">
        <v>5.5877322703363715E-2</v>
      </c>
      <c r="H6" s="23">
        <v>8.5453384961889645E-2</v>
      </c>
      <c r="I6" s="23">
        <v>3.5226920179082702E-2</v>
      </c>
      <c r="J6" s="23">
        <v>4.1858662104313091E-2</v>
      </c>
    </row>
    <row r="7" spans="1:10" x14ac:dyDescent="0.25">
      <c r="A7" s="23">
        <v>1.6883673375127289E-2</v>
      </c>
      <c r="B7" s="23">
        <v>2.2050415219522248E-2</v>
      </c>
      <c r="C7" s="23">
        <v>3.1420964643813658E-2</v>
      </c>
      <c r="D7" s="23">
        <v>7.4981166131530084E-3</v>
      </c>
      <c r="E7" s="23">
        <v>4.16556944266279E-2</v>
      </c>
      <c r="F7" s="23">
        <v>5.5877322703363715E-2</v>
      </c>
      <c r="G7" s="28">
        <v>4.4121215018379657E-2</v>
      </c>
      <c r="H7" s="23">
        <v>1.9042647322631265E-2</v>
      </c>
      <c r="I7" s="23">
        <v>7.7003952984826055E-3</v>
      </c>
      <c r="J7" s="23">
        <v>1.2333355769413981E-2</v>
      </c>
    </row>
    <row r="8" spans="1:10" x14ac:dyDescent="0.25">
      <c r="A8" s="23">
        <v>3.8813586865421787E-2</v>
      </c>
      <c r="B8" s="23">
        <v>4.8744954845307553E-2</v>
      </c>
      <c r="C8" s="23">
        <v>6.6241604670922424E-2</v>
      </c>
      <c r="D8" s="23">
        <v>1.7825935941020915E-2</v>
      </c>
      <c r="E8" s="23">
        <v>2.8058309059683512E-2</v>
      </c>
      <c r="F8" s="23">
        <v>8.5453384961889645E-2</v>
      </c>
      <c r="G8" s="23">
        <v>1.9042647322631265E-2</v>
      </c>
      <c r="H8" s="28">
        <v>0.28794996958082719</v>
      </c>
      <c r="I8" s="23">
        <v>7.2788485012812404E-2</v>
      </c>
      <c r="J8" s="23">
        <v>4.2613780463657207E-2</v>
      </c>
    </row>
    <row r="9" spans="1:10" x14ac:dyDescent="0.25">
      <c r="A9" s="23">
        <v>3.4790642117969922E-2</v>
      </c>
      <c r="B9" s="23">
        <v>2.3874234716662675E-2</v>
      </c>
      <c r="C9" s="23">
        <v>0.16663890391772906</v>
      </c>
      <c r="D9" s="23">
        <v>4.1229498550757998E-2</v>
      </c>
      <c r="E9" s="23">
        <v>3.2781514959983583E-2</v>
      </c>
      <c r="F9" s="23">
        <v>3.5226920179082702E-2</v>
      </c>
      <c r="G9" s="23">
        <v>7.7003952984826055E-3</v>
      </c>
      <c r="H9" s="23">
        <v>7.2788485012812404E-2</v>
      </c>
      <c r="I9" s="28">
        <v>0.22210477152502056</v>
      </c>
      <c r="J9" s="23">
        <v>3.5309833048596702E-2</v>
      </c>
    </row>
    <row r="10" spans="1:10" x14ac:dyDescent="0.25">
      <c r="A10" s="23">
        <v>2.6640684249837808E-2</v>
      </c>
      <c r="B10" s="23">
        <v>2.1482479823673819E-2</v>
      </c>
      <c r="C10" s="23">
        <v>5.3651852836981428E-2</v>
      </c>
      <c r="D10" s="23">
        <v>1.1577887443652976E-2</v>
      </c>
      <c r="E10" s="23">
        <v>3.5788071819516265E-2</v>
      </c>
      <c r="F10" s="23">
        <v>4.1858662104313091E-2</v>
      </c>
      <c r="G10" s="23">
        <v>1.2333355769413981E-2</v>
      </c>
      <c r="H10" s="23">
        <v>4.2613780463657207E-2</v>
      </c>
      <c r="I10" s="23">
        <v>3.5309833048596702E-2</v>
      </c>
      <c r="J10" s="28">
        <v>5.0182671040097104E-2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L162"/>
  <sheetViews>
    <sheetView topLeftCell="A19" zoomScale="80" zoomScaleNormal="80" workbookViewId="0">
      <selection activeCell="G63" sqref="G63"/>
    </sheetView>
  </sheetViews>
  <sheetFormatPr defaultRowHeight="15" x14ac:dyDescent="0.25"/>
  <cols>
    <col min="1" max="1" width="21.42578125" customWidth="1"/>
    <col min="3" max="3" width="15.28515625" bestFit="1" customWidth="1"/>
    <col min="4" max="4" width="15.85546875" bestFit="1" customWidth="1"/>
    <col min="5" max="5" width="17.28515625" bestFit="1" customWidth="1"/>
    <col min="6" max="6" width="16.7109375" bestFit="1" customWidth="1"/>
    <col min="7" max="7" width="16.85546875" bestFit="1" customWidth="1"/>
    <col min="8" max="8" width="16" bestFit="1" customWidth="1"/>
    <col min="9" max="9" width="17.85546875" bestFit="1" customWidth="1"/>
    <col min="10" max="10" width="15.5703125" bestFit="1" customWidth="1"/>
    <col min="11" max="11" width="16.140625" bestFit="1" customWidth="1"/>
    <col min="12" max="12" width="17.7109375" bestFit="1" customWidth="1"/>
    <col min="13" max="13" width="16.7109375" bestFit="1" customWidth="1"/>
    <col min="16" max="16" width="13.7109375" bestFit="1" customWidth="1"/>
    <col min="18" max="18" width="10.140625" bestFit="1" customWidth="1"/>
  </cols>
  <sheetData>
    <row r="2" spans="2:28" x14ac:dyDescent="0.25"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  <c r="J2" t="s">
        <v>40</v>
      </c>
      <c r="K2" t="s">
        <v>41</v>
      </c>
      <c r="L2" t="s">
        <v>42</v>
      </c>
      <c r="M2" t="s">
        <v>43</v>
      </c>
    </row>
    <row r="3" spans="2:28" x14ac:dyDescent="0.25">
      <c r="C3" t="s">
        <v>44</v>
      </c>
      <c r="D3" s="6">
        <v>5.1280175161758118E-2</v>
      </c>
      <c r="E3" s="6">
        <v>0.1134323362713406</v>
      </c>
      <c r="F3" s="6">
        <v>0</v>
      </c>
      <c r="G3" s="6">
        <v>4.223954166357223E-2</v>
      </c>
      <c r="H3" s="6">
        <v>0</v>
      </c>
      <c r="I3" s="6">
        <v>0</v>
      </c>
      <c r="J3" s="6">
        <v>0.43584302715972495</v>
      </c>
      <c r="K3" s="6">
        <v>0</v>
      </c>
      <c r="L3" s="6">
        <v>2.6728074967636913E-2</v>
      </c>
      <c r="M3" s="6">
        <v>0.33047684477596734</v>
      </c>
      <c r="O3" s="3">
        <f>SUM(D3:M3)</f>
        <v>1.0000000000000002</v>
      </c>
    </row>
    <row r="4" spans="2:28" x14ac:dyDescent="0.25">
      <c r="C4" t="s">
        <v>45</v>
      </c>
      <c r="D4" s="6">
        <v>0.19470819078967383</v>
      </c>
      <c r="E4" s="6">
        <v>5.8174480648492927E-2</v>
      </c>
      <c r="F4" s="6">
        <v>0.23104899012545282</v>
      </c>
      <c r="G4" s="6">
        <v>0.27817719654289824</v>
      </c>
      <c r="H4" s="6">
        <v>8.1880705316035099E-2</v>
      </c>
      <c r="I4" s="6">
        <v>2.2143233067205313E-2</v>
      </c>
      <c r="J4" s="6">
        <v>6.9598841837230183E-2</v>
      </c>
      <c r="K4" s="6">
        <v>0.20175306350938599</v>
      </c>
      <c r="L4" s="6">
        <v>-0.15450399507195331</v>
      </c>
      <c r="M4" s="6">
        <v>9.3203713903988045E-2</v>
      </c>
    </row>
    <row r="5" spans="2:28" x14ac:dyDescent="0.25">
      <c r="C5" t="s">
        <v>12</v>
      </c>
      <c r="D5">
        <v>0.70493099999999997</v>
      </c>
      <c r="E5">
        <v>9.3576069999999997E-2</v>
      </c>
      <c r="F5">
        <v>2.1423610000000002</v>
      </c>
      <c r="G5">
        <v>1.2409289999999999</v>
      </c>
      <c r="H5">
        <v>0.14334060000000001</v>
      </c>
      <c r="I5">
        <v>2.2053410000000002</v>
      </c>
      <c r="J5">
        <v>0.70560929999999999</v>
      </c>
      <c r="K5">
        <v>1.858236</v>
      </c>
      <c r="L5">
        <v>0.3527845</v>
      </c>
      <c r="M5">
        <v>0.59457159999999998</v>
      </c>
    </row>
    <row r="8" spans="2:28" x14ac:dyDescent="0.25">
      <c r="B8">
        <v>9.3556813140431988E-2</v>
      </c>
      <c r="D8">
        <v>9.3556813140431988E-2</v>
      </c>
      <c r="E8">
        <v>2.5469055798091188E-2</v>
      </c>
      <c r="F8">
        <v>0.11090798260819386</v>
      </c>
      <c r="G8">
        <v>5.7200002791316477E-2</v>
      </c>
      <c r="H8">
        <v>3.3176215931352601E-2</v>
      </c>
      <c r="I8">
        <v>1.8814076587253859E-2</v>
      </c>
      <c r="J8">
        <v>1.6883673375127289E-2</v>
      </c>
      <c r="K8">
        <v>3.8813586865421787E-2</v>
      </c>
      <c r="L8">
        <v>3.4790642117969922E-2</v>
      </c>
      <c r="M8">
        <v>2.6640684249837808E-2</v>
      </c>
      <c r="S8">
        <f>$D$5*D42</f>
        <v>0</v>
      </c>
      <c r="T8">
        <f>$E$5*E42</f>
        <v>1.5030133858224196E-2</v>
      </c>
      <c r="U8">
        <f>$F$5*F42</f>
        <v>0</v>
      </c>
      <c r="V8">
        <f>$G$5*G42</f>
        <v>0</v>
      </c>
      <c r="W8">
        <f>$H$5*H42</f>
        <v>0</v>
      </c>
      <c r="X8">
        <f>$I$5*I42</f>
        <v>0</v>
      </c>
      <c r="Y8">
        <f>$J$5*J42</f>
        <v>0.34113990749389606</v>
      </c>
      <c r="Z8">
        <f>$K$5*K42</f>
        <v>0</v>
      </c>
      <c r="AA8">
        <f>$L$5*L42</f>
        <v>0.10491504961758603</v>
      </c>
      <c r="AB8">
        <f>$M$5*M42</f>
        <v>3.4794749154144031E-2</v>
      </c>
    </row>
    <row r="9" spans="2:28" x14ac:dyDescent="0.25">
      <c r="B9">
        <v>7.0372560441562773E-2</v>
      </c>
      <c r="D9">
        <v>2.5469055798091188E-2</v>
      </c>
      <c r="E9">
        <v>7.0372560441562773E-2</v>
      </c>
      <c r="F9">
        <v>5.1142162936790615E-2</v>
      </c>
      <c r="G9">
        <v>1.3226921763170786E-2</v>
      </c>
      <c r="H9">
        <v>3.7875003287782594E-2</v>
      </c>
      <c r="I9">
        <v>5.3350834760236471E-2</v>
      </c>
      <c r="J9">
        <v>2.2050415219522248E-2</v>
      </c>
      <c r="K9">
        <v>4.8744954845307553E-2</v>
      </c>
      <c r="L9">
        <v>2.3874234716662675E-2</v>
      </c>
      <c r="M9">
        <v>2.1482479823673819E-2</v>
      </c>
      <c r="S9">
        <f t="shared" ref="S9:S72" si="0">$D$5*D43</f>
        <v>0</v>
      </c>
      <c r="T9">
        <f t="shared" ref="T9:T72" si="1">$E$5*E43</f>
        <v>1.4923023229516851E-2</v>
      </c>
      <c r="U9">
        <f t="shared" ref="U9:U72" si="2">$F$5*F43</f>
        <v>-2.14236099999982E-6</v>
      </c>
      <c r="V9">
        <f t="shared" ref="V9:V72" si="3">$G$5*G43</f>
        <v>0</v>
      </c>
      <c r="W9">
        <f t="shared" ref="W9:W72" si="4">$H$5*H43</f>
        <v>0</v>
      </c>
      <c r="X9">
        <f t="shared" ref="X9:X72" si="5">$I$5*I43</f>
        <v>0</v>
      </c>
      <c r="Y9">
        <f t="shared" ref="Y9:Y72" si="6">$J$5*J43</f>
        <v>0.34066222102603438</v>
      </c>
      <c r="Z9">
        <f t="shared" ref="Z9:Z72" si="7">$K$5*K43</f>
        <v>0</v>
      </c>
      <c r="AA9">
        <f t="shared" ref="AA9:AA72" si="8">$L$5*L43</f>
        <v>0.10143293157745985</v>
      </c>
      <c r="AB9">
        <f t="shared" ref="AB9:AB72" si="9">$M$5*M43</f>
        <v>4.1747671868097816E-2</v>
      </c>
    </row>
    <row r="10" spans="2:28" x14ac:dyDescent="0.25">
      <c r="B10">
        <v>7.0372560441562773E-2</v>
      </c>
      <c r="D10">
        <v>0.11090798260819386</v>
      </c>
      <c r="E10">
        <v>5.1142162936790615E-2</v>
      </c>
      <c r="F10">
        <v>7.0372560441562773E-2</v>
      </c>
      <c r="G10">
        <v>4.5225190505973741E-2</v>
      </c>
      <c r="H10">
        <v>4.8775313030455743E-2</v>
      </c>
      <c r="I10">
        <v>9.918670473060115E-2</v>
      </c>
      <c r="J10">
        <v>3.1420964643813658E-2</v>
      </c>
      <c r="K10">
        <v>6.6241604670922424E-2</v>
      </c>
      <c r="L10">
        <v>0.16663890391772906</v>
      </c>
      <c r="M10">
        <v>5.3651852836981428E-2</v>
      </c>
      <c r="S10">
        <f t="shared" si="0"/>
        <v>0</v>
      </c>
      <c r="T10">
        <f t="shared" si="1"/>
        <v>1.4815914770680609E-2</v>
      </c>
      <c r="U10">
        <f t="shared" si="2"/>
        <v>0</v>
      </c>
      <c r="V10">
        <f t="shared" si="3"/>
        <v>0</v>
      </c>
      <c r="W10">
        <f t="shared" si="4"/>
        <v>0</v>
      </c>
      <c r="X10">
        <f t="shared" si="5"/>
        <v>0</v>
      </c>
      <c r="Y10">
        <f t="shared" si="6"/>
        <v>0.34018412185590158</v>
      </c>
      <c r="Z10">
        <f t="shared" si="7"/>
        <v>0</v>
      </c>
      <c r="AA10">
        <f t="shared" si="8"/>
        <v>9.7952389584836028E-2</v>
      </c>
      <c r="AB10">
        <f t="shared" si="9"/>
        <v>4.8695894046667097E-2</v>
      </c>
    </row>
    <row r="11" spans="2:28" x14ac:dyDescent="0.25">
      <c r="D11">
        <v>5.7200002791316477E-2</v>
      </c>
      <c r="E11">
        <v>1.3226921763170786E-2</v>
      </c>
      <c r="F11">
        <v>4.5225190505973741E-2</v>
      </c>
      <c r="G11">
        <v>0.34483271568435847</v>
      </c>
      <c r="H11">
        <v>1.4845269387173354E-2</v>
      </c>
      <c r="I11">
        <v>-2.1274581414461577E-2</v>
      </c>
      <c r="J11">
        <v>7.4981166131530084E-3</v>
      </c>
      <c r="K11">
        <v>1.7825935941020915E-2</v>
      </c>
      <c r="L11">
        <v>4.1229498550757998E-2</v>
      </c>
      <c r="M11">
        <v>1.1577887443652976E-2</v>
      </c>
      <c r="S11">
        <f t="shared" si="0"/>
        <v>0</v>
      </c>
      <c r="T11">
        <f t="shared" si="1"/>
        <v>1.4708826882472784E-2</v>
      </c>
      <c r="U11">
        <f t="shared" si="2"/>
        <v>0</v>
      </c>
      <c r="V11">
        <f t="shared" si="3"/>
        <v>0</v>
      </c>
      <c r="W11">
        <f t="shared" si="4"/>
        <v>0</v>
      </c>
      <c r="X11">
        <f t="shared" si="5"/>
        <v>0</v>
      </c>
      <c r="Y11">
        <f t="shared" si="6"/>
        <v>0.33970630533227003</v>
      </c>
      <c r="Z11">
        <f t="shared" si="7"/>
        <v>0</v>
      </c>
      <c r="AA11">
        <f t="shared" si="8"/>
        <v>9.447175501430527E-2</v>
      </c>
      <c r="AB11">
        <f t="shared" si="9"/>
        <v>5.5645092524802015E-2</v>
      </c>
    </row>
    <row r="12" spans="2:28" x14ac:dyDescent="0.25">
      <c r="D12">
        <v>3.3176215931352601E-2</v>
      </c>
      <c r="E12">
        <v>3.7875003287782594E-2</v>
      </c>
      <c r="F12">
        <v>4.8775313030455743E-2</v>
      </c>
      <c r="G12">
        <v>1.4845269387173354E-2</v>
      </c>
      <c r="H12">
        <v>0.13668501650688497</v>
      </c>
      <c r="I12">
        <v>9.6703020304416742E-2</v>
      </c>
      <c r="J12">
        <v>4.16556944266279E-2</v>
      </c>
      <c r="K12">
        <v>2.8058309059683512E-2</v>
      </c>
      <c r="L12">
        <v>3.2781514959983583E-2</v>
      </c>
      <c r="M12">
        <v>3.5788071819516265E-2</v>
      </c>
      <c r="S12">
        <f t="shared" si="0"/>
        <v>0</v>
      </c>
      <c r="T12">
        <f t="shared" si="1"/>
        <v>1.4601739080098477E-2</v>
      </c>
      <c r="U12">
        <f t="shared" si="2"/>
        <v>0</v>
      </c>
      <c r="V12">
        <f t="shared" si="3"/>
        <v>0</v>
      </c>
      <c r="W12">
        <f t="shared" si="4"/>
        <v>0</v>
      </c>
      <c r="X12">
        <f t="shared" si="5"/>
        <v>0</v>
      </c>
      <c r="Y12">
        <f t="shared" si="6"/>
        <v>0.33922850767179247</v>
      </c>
      <c r="Z12">
        <f t="shared" si="7"/>
        <v>0</v>
      </c>
      <c r="AA12">
        <f t="shared" si="8"/>
        <v>9.0991119499371581E-2</v>
      </c>
      <c r="AB12">
        <f t="shared" si="9"/>
        <v>6.2594276154459297E-2</v>
      </c>
    </row>
    <row r="13" spans="2:28" x14ac:dyDescent="0.25">
      <c r="D13">
        <v>1.8814076587253859E-2</v>
      </c>
      <c r="E13">
        <v>5.3350834760236471E-2</v>
      </c>
      <c r="F13">
        <v>9.918670473060115E-2</v>
      </c>
      <c r="G13">
        <v>-2.1274581414461577E-2</v>
      </c>
      <c r="H13">
        <v>9.6703020304416742E-2</v>
      </c>
      <c r="I13">
        <v>0.32391281388024729</v>
      </c>
      <c r="J13">
        <v>5.5877322703363715E-2</v>
      </c>
      <c r="K13">
        <v>8.5453384961889645E-2</v>
      </c>
      <c r="L13">
        <v>3.5226920179082702E-2</v>
      </c>
      <c r="M13">
        <v>4.1858662104313091E-2</v>
      </c>
      <c r="S13">
        <f t="shared" si="0"/>
        <v>0</v>
      </c>
      <c r="T13">
        <f t="shared" si="1"/>
        <v>1.4494652934142E-2</v>
      </c>
      <c r="U13">
        <f t="shared" si="2"/>
        <v>0</v>
      </c>
      <c r="V13">
        <f t="shared" si="3"/>
        <v>0</v>
      </c>
      <c r="W13">
        <f t="shared" si="4"/>
        <v>0</v>
      </c>
      <c r="X13">
        <f t="shared" si="5"/>
        <v>0</v>
      </c>
      <c r="Y13">
        <f t="shared" si="6"/>
        <v>0.33875069939606911</v>
      </c>
      <c r="Z13">
        <f t="shared" si="7"/>
        <v>0</v>
      </c>
      <c r="AA13">
        <f t="shared" si="8"/>
        <v>8.75104835824905E-2</v>
      </c>
      <c r="AB13">
        <f t="shared" si="9"/>
        <v>6.95434588816424E-2</v>
      </c>
    </row>
    <row r="14" spans="2:28" x14ac:dyDescent="0.25">
      <c r="D14">
        <v>1.6883673375127289E-2</v>
      </c>
      <c r="E14">
        <v>2.2050415219522248E-2</v>
      </c>
      <c r="F14">
        <v>3.1420964643813658E-2</v>
      </c>
      <c r="G14">
        <v>7.4981166131530084E-3</v>
      </c>
      <c r="H14">
        <v>4.16556944266279E-2</v>
      </c>
      <c r="I14">
        <v>5.5877322703363715E-2</v>
      </c>
      <c r="J14">
        <v>4.4121215018379657E-2</v>
      </c>
      <c r="K14">
        <v>1.9042647322631265E-2</v>
      </c>
      <c r="L14">
        <v>7.7003952984826055E-3</v>
      </c>
      <c r="M14">
        <v>1.2333355769413981E-2</v>
      </c>
      <c r="S14">
        <f t="shared" si="0"/>
        <v>0</v>
      </c>
      <c r="T14">
        <f t="shared" si="1"/>
        <v>1.4387561893189399E-2</v>
      </c>
      <c r="U14">
        <f t="shared" si="2"/>
        <v>0</v>
      </c>
      <c r="V14">
        <f t="shared" si="3"/>
        <v>0</v>
      </c>
      <c r="W14">
        <f t="shared" si="4"/>
        <v>0</v>
      </c>
      <c r="X14">
        <f t="shared" si="5"/>
        <v>0</v>
      </c>
      <c r="Y14">
        <f t="shared" si="6"/>
        <v>0.33827292018412985</v>
      </c>
      <c r="Z14">
        <f t="shared" si="7"/>
        <v>0</v>
      </c>
      <c r="AA14">
        <f t="shared" si="8"/>
        <v>8.4029848939816215E-2</v>
      </c>
      <c r="AB14">
        <f t="shared" si="9"/>
        <v>7.6492646073379328E-2</v>
      </c>
    </row>
    <row r="15" spans="2:28" x14ac:dyDescent="0.25">
      <c r="D15">
        <v>3.8813586865421787E-2</v>
      </c>
      <c r="E15">
        <v>4.8744954845307553E-2</v>
      </c>
      <c r="F15">
        <v>6.6241604670922424E-2</v>
      </c>
      <c r="G15">
        <v>1.7825935941020915E-2</v>
      </c>
      <c r="H15">
        <v>2.8058309059683512E-2</v>
      </c>
      <c r="I15">
        <v>8.5453384961889645E-2</v>
      </c>
      <c r="J15">
        <v>1.9042647322631265E-2</v>
      </c>
      <c r="K15">
        <v>0.28794996958082719</v>
      </c>
      <c r="L15">
        <v>7.2788485012812404E-2</v>
      </c>
      <c r="M15">
        <v>4.2613780463657207E-2</v>
      </c>
      <c r="S15">
        <f t="shared" si="0"/>
        <v>0</v>
      </c>
      <c r="T15">
        <f t="shared" si="1"/>
        <v>1.4280474071466067E-2</v>
      </c>
      <c r="U15">
        <f t="shared" si="2"/>
        <v>0</v>
      </c>
      <c r="V15">
        <f t="shared" si="3"/>
        <v>0</v>
      </c>
      <c r="W15">
        <f t="shared" si="4"/>
        <v>0</v>
      </c>
      <c r="X15">
        <f t="shared" si="5"/>
        <v>0</v>
      </c>
      <c r="Y15">
        <f t="shared" si="6"/>
        <v>0.33779510102102522</v>
      </c>
      <c r="Z15">
        <f t="shared" si="7"/>
        <v>0</v>
      </c>
      <c r="AA15">
        <f t="shared" si="8"/>
        <v>8.0549214434382482E-2</v>
      </c>
      <c r="AB15">
        <f t="shared" si="9"/>
        <v>8.3441846243481207E-2</v>
      </c>
    </row>
    <row r="16" spans="2:28" x14ac:dyDescent="0.25">
      <c r="D16">
        <v>3.4790642117969922E-2</v>
      </c>
      <c r="E16">
        <v>2.3874234716662675E-2</v>
      </c>
      <c r="F16">
        <v>0.16663890391772906</v>
      </c>
      <c r="G16">
        <v>4.1229498550757998E-2</v>
      </c>
      <c r="H16">
        <v>3.2781514959983583E-2</v>
      </c>
      <c r="I16">
        <v>3.5226920179082702E-2</v>
      </c>
      <c r="J16">
        <v>7.7003952984826055E-3</v>
      </c>
      <c r="K16">
        <v>7.2788485012812404E-2</v>
      </c>
      <c r="L16">
        <v>0.22210477152502056</v>
      </c>
      <c r="M16">
        <v>3.5309833048596702E-2</v>
      </c>
      <c r="S16">
        <f t="shared" si="0"/>
        <v>0</v>
      </c>
      <c r="T16">
        <f t="shared" si="1"/>
        <v>1.4173385948880049E-2</v>
      </c>
      <c r="U16">
        <f t="shared" si="2"/>
        <v>0</v>
      </c>
      <c r="V16">
        <f t="shared" si="3"/>
        <v>0</v>
      </c>
      <c r="W16">
        <f t="shared" si="4"/>
        <v>0</v>
      </c>
      <c r="X16">
        <f t="shared" si="5"/>
        <v>0</v>
      </c>
      <c r="Y16">
        <f t="shared" si="6"/>
        <v>0.33731730957231149</v>
      </c>
      <c r="Z16">
        <f t="shared" si="7"/>
        <v>0</v>
      </c>
      <c r="AA16">
        <f t="shared" si="8"/>
        <v>7.7068578819569883E-2</v>
      </c>
      <c r="AB16">
        <f t="shared" si="9"/>
        <v>9.0391026841805805E-2</v>
      </c>
    </row>
    <row r="17" spans="1:28" x14ac:dyDescent="0.25">
      <c r="D17">
        <v>2.6640684249837808E-2</v>
      </c>
      <c r="E17">
        <v>2.1482479823673819E-2</v>
      </c>
      <c r="F17">
        <v>5.3651852836981428E-2</v>
      </c>
      <c r="G17">
        <v>1.1577887443652976E-2</v>
      </c>
      <c r="H17">
        <v>3.5788071819516265E-2</v>
      </c>
      <c r="I17">
        <v>4.1858662104313091E-2</v>
      </c>
      <c r="J17">
        <v>1.2333355769413981E-2</v>
      </c>
      <c r="K17">
        <v>4.2613780463657207E-2</v>
      </c>
      <c r="L17">
        <v>3.5309833048596702E-2</v>
      </c>
      <c r="M17">
        <v>5.0182671040097104E-2</v>
      </c>
      <c r="S17">
        <f t="shared" si="0"/>
        <v>0</v>
      </c>
      <c r="T17">
        <f t="shared" si="1"/>
        <v>1.4066297743713764E-2</v>
      </c>
      <c r="U17">
        <f t="shared" si="2"/>
        <v>0</v>
      </c>
      <c r="V17">
        <f t="shared" si="3"/>
        <v>0</v>
      </c>
      <c r="W17">
        <f t="shared" si="4"/>
        <v>0</v>
      </c>
      <c r="X17">
        <f t="shared" si="5"/>
        <v>0</v>
      </c>
      <c r="Y17">
        <f t="shared" si="6"/>
        <v>0.33683950849824712</v>
      </c>
      <c r="Z17">
        <f t="shared" si="7"/>
        <v>0</v>
      </c>
      <c r="AA17">
        <f t="shared" si="8"/>
        <v>7.3587943655997273E-2</v>
      </c>
      <c r="AB17">
        <f t="shared" si="9"/>
        <v>9.7340215314994677E-2</v>
      </c>
    </row>
    <row r="18" spans="1:28" x14ac:dyDescent="0.25">
      <c r="S18">
        <f t="shared" si="0"/>
        <v>0</v>
      </c>
      <c r="T18">
        <f t="shared" si="1"/>
        <v>1.3959209681221834E-2</v>
      </c>
      <c r="U18">
        <f t="shared" si="2"/>
        <v>0</v>
      </c>
      <c r="V18">
        <f t="shared" si="3"/>
        <v>0</v>
      </c>
      <c r="W18">
        <f t="shared" si="4"/>
        <v>0</v>
      </c>
      <c r="X18">
        <f t="shared" si="5"/>
        <v>0</v>
      </c>
      <c r="Y18">
        <f t="shared" si="6"/>
        <v>0.33636170614995725</v>
      </c>
      <c r="Z18">
        <f t="shared" si="7"/>
        <v>0</v>
      </c>
      <c r="AA18">
        <f t="shared" si="8"/>
        <v>7.0107308529239076E-2</v>
      </c>
      <c r="AB18">
        <f t="shared" si="9"/>
        <v>0.10428940389330925</v>
      </c>
    </row>
    <row r="19" spans="1:28" x14ac:dyDescent="0.25">
      <c r="A19" t="s">
        <v>46</v>
      </c>
      <c r="D19" s="3">
        <f>D3*D4</f>
        <v>9.9846701291234925E-3</v>
      </c>
      <c r="E19" s="3">
        <f t="shared" ref="E19:M19" si="10">E3*E4</f>
        <v>6.5988672513304456E-3</v>
      </c>
      <c r="F19" s="3">
        <f t="shared" si="10"/>
        <v>0</v>
      </c>
      <c r="G19" s="3">
        <f t="shared" si="10"/>
        <v>1.1750077283229471E-2</v>
      </c>
      <c r="H19" s="3">
        <f t="shared" si="10"/>
        <v>0</v>
      </c>
      <c r="I19" s="3">
        <f t="shared" si="10"/>
        <v>0</v>
      </c>
      <c r="J19" s="3">
        <f t="shared" si="10"/>
        <v>3.0334169913149314E-2</v>
      </c>
      <c r="K19" s="3">
        <f t="shared" si="10"/>
        <v>0</v>
      </c>
      <c r="L19" s="3">
        <f t="shared" si="10"/>
        <v>-4.1295943630825721E-3</v>
      </c>
      <c r="M19" s="3">
        <f t="shared" si="10"/>
        <v>3.0801669292391927E-2</v>
      </c>
      <c r="S19">
        <f t="shared" si="0"/>
        <v>0</v>
      </c>
      <c r="T19">
        <f t="shared" si="1"/>
        <v>1.3852121599871236E-2</v>
      </c>
      <c r="U19">
        <f t="shared" si="2"/>
        <v>0</v>
      </c>
      <c r="V19">
        <f t="shared" si="3"/>
        <v>0</v>
      </c>
      <c r="W19">
        <f t="shared" si="4"/>
        <v>0</v>
      </c>
      <c r="X19">
        <f t="shared" si="5"/>
        <v>0</v>
      </c>
      <c r="Y19">
        <f t="shared" si="6"/>
        <v>0.33588390385974476</v>
      </c>
      <c r="Z19">
        <f t="shared" si="7"/>
        <v>0</v>
      </c>
      <c r="AA19">
        <f t="shared" si="8"/>
        <v>6.662667335680425E-2</v>
      </c>
      <c r="AB19">
        <f t="shared" si="9"/>
        <v>0.11123859261949354</v>
      </c>
    </row>
    <row r="20" spans="1:28" x14ac:dyDescent="0.25">
      <c r="S20">
        <f t="shared" si="0"/>
        <v>0</v>
      </c>
      <c r="T20">
        <f t="shared" si="1"/>
        <v>1.3745032888721224E-2</v>
      </c>
      <c r="U20">
        <f t="shared" si="2"/>
        <v>0</v>
      </c>
      <c r="V20">
        <f t="shared" si="3"/>
        <v>0</v>
      </c>
      <c r="W20">
        <f t="shared" si="4"/>
        <v>0</v>
      </c>
      <c r="X20">
        <f t="shared" si="5"/>
        <v>0</v>
      </c>
      <c r="Y20">
        <f t="shared" si="6"/>
        <v>0.33540610732895704</v>
      </c>
      <c r="Z20">
        <f t="shared" si="7"/>
        <v>0</v>
      </c>
      <c r="AA20">
        <f t="shared" si="8"/>
        <v>6.3146038272216792E-2</v>
      </c>
      <c r="AB20">
        <f t="shared" si="9"/>
        <v>0.1181877803461988</v>
      </c>
    </row>
    <row r="21" spans="1:28" x14ac:dyDescent="0.25">
      <c r="A21" t="s">
        <v>47</v>
      </c>
      <c r="D21" s="3">
        <f>D3*SUMPRODUCT($D$3:$M$3,$D8:$M8)</f>
        <v>1.3945835241528618E-3</v>
      </c>
      <c r="E21" s="3">
        <f>E3*SUMPRODUCT($D$3:$M$3,$D9:$M9)</f>
        <v>3.0848349107396034E-3</v>
      </c>
      <c r="F21" s="3">
        <f>F3*SUMPRODUCT($D$3:$M$3,$D10:$M10)</f>
        <v>0</v>
      </c>
      <c r="G21" s="3">
        <f>G3*SUMPRODUCT($D$3:$M$3,$D11:$M11)</f>
        <v>1.1487201053841484E-3</v>
      </c>
      <c r="H21" s="3">
        <f>H3*SUMPRODUCT($D$3:$M$3,$D12:$M12)</f>
        <v>0</v>
      </c>
      <c r="I21" s="3">
        <f>I3*SUMPRODUCT($D$3:$M$3,$D13:$M13)</f>
        <v>0</v>
      </c>
      <c r="J21" s="3">
        <f>J3*SUMPRODUCT($D$3:$M$3,$D14:$M14)</f>
        <v>1.1852914133173433E-2</v>
      </c>
      <c r="K21" s="3">
        <f>K3*SUMPRODUCT($D$3:$M$3,$D15:$M15)</f>
        <v>0</v>
      </c>
      <c r="L21" s="3">
        <f>L3*SUMPRODUCT($D$3:$M$3,$D16:$M16)</f>
        <v>7.2688000469049989E-4</v>
      </c>
      <c r="M21" s="3">
        <f>M3*SUMPRODUCT($D$3:$M$3,$D17:$M17)</f>
        <v>8.9874411459072972E-3</v>
      </c>
      <c r="S21">
        <f t="shared" si="0"/>
        <v>0</v>
      </c>
      <c r="T21">
        <f t="shared" si="1"/>
        <v>1.3637945195550947E-2</v>
      </c>
      <c r="U21">
        <f t="shared" si="2"/>
        <v>0</v>
      </c>
      <c r="V21">
        <f t="shared" si="3"/>
        <v>0</v>
      </c>
      <c r="W21">
        <f t="shared" si="4"/>
        <v>0</v>
      </c>
      <c r="X21">
        <f t="shared" si="5"/>
        <v>0</v>
      </c>
      <c r="Y21">
        <f t="shared" si="6"/>
        <v>0.33492830154335257</v>
      </c>
      <c r="Z21">
        <f t="shared" si="7"/>
        <v>0</v>
      </c>
      <c r="AA21">
        <f t="shared" si="8"/>
        <v>5.9665403085846072E-2</v>
      </c>
      <c r="AB21">
        <f t="shared" si="9"/>
        <v>0.12513696957475906</v>
      </c>
    </row>
    <row r="22" spans="1:28" x14ac:dyDescent="0.25">
      <c r="S22">
        <f t="shared" si="0"/>
        <v>0</v>
      </c>
      <c r="T22">
        <f t="shared" si="1"/>
        <v>1.3530856595132673E-2</v>
      </c>
      <c r="U22">
        <f t="shared" si="2"/>
        <v>0</v>
      </c>
      <c r="V22">
        <f t="shared" si="3"/>
        <v>0</v>
      </c>
      <c r="W22">
        <f t="shared" si="4"/>
        <v>0</v>
      </c>
      <c r="X22">
        <f t="shared" si="5"/>
        <v>0</v>
      </c>
      <c r="Y22">
        <f t="shared" si="6"/>
        <v>0.33445050453164232</v>
      </c>
      <c r="Z22">
        <f t="shared" si="7"/>
        <v>0</v>
      </c>
      <c r="AA22">
        <f t="shared" si="8"/>
        <v>5.6184767993427004E-2</v>
      </c>
      <c r="AB22">
        <f t="shared" si="9"/>
        <v>0.13208615701632928</v>
      </c>
    </row>
    <row r="23" spans="1:28" x14ac:dyDescent="0.25">
      <c r="S23">
        <f t="shared" si="0"/>
        <v>0</v>
      </c>
      <c r="T23">
        <f t="shared" si="1"/>
        <v>1.3423767577341719E-2</v>
      </c>
      <c r="U23">
        <f t="shared" si="2"/>
        <v>0</v>
      </c>
      <c r="V23">
        <f t="shared" si="3"/>
        <v>0</v>
      </c>
      <c r="W23">
        <f t="shared" si="4"/>
        <v>0</v>
      </c>
      <c r="X23">
        <f t="shared" si="5"/>
        <v>0</v>
      </c>
      <c r="Y23">
        <f t="shared" si="6"/>
        <v>0.3339727229333847</v>
      </c>
      <c r="Z23">
        <f t="shared" si="7"/>
        <v>0</v>
      </c>
      <c r="AA23">
        <f t="shared" si="8"/>
        <v>5.2704132332585786E-2</v>
      </c>
      <c r="AB23">
        <f t="shared" si="9"/>
        <v>0.13903533507991198</v>
      </c>
    </row>
    <row r="24" spans="1:28" x14ac:dyDescent="0.25">
      <c r="S24">
        <f t="shared" si="0"/>
        <v>0</v>
      </c>
      <c r="T24">
        <f t="shared" si="1"/>
        <v>1.3316679276354158E-2</v>
      </c>
      <c r="U24">
        <f t="shared" si="2"/>
        <v>0</v>
      </c>
      <c r="V24">
        <f t="shared" si="3"/>
        <v>0</v>
      </c>
      <c r="W24">
        <f t="shared" si="4"/>
        <v>0</v>
      </c>
      <c r="X24">
        <f t="shared" si="5"/>
        <v>0</v>
      </c>
      <c r="Y24">
        <f t="shared" si="6"/>
        <v>0.33349491560801731</v>
      </c>
      <c r="Z24">
        <f t="shared" si="7"/>
        <v>0</v>
      </c>
      <c r="AA24">
        <f t="shared" si="8"/>
        <v>4.9223497572948527E-2</v>
      </c>
      <c r="AB24">
        <f t="shared" si="9"/>
        <v>0.14598452874873008</v>
      </c>
    </row>
    <row r="25" spans="1:28" x14ac:dyDescent="0.25">
      <c r="B25" t="s">
        <v>48</v>
      </c>
      <c r="S25">
        <f t="shared" si="0"/>
        <v>0</v>
      </c>
      <c r="T25">
        <f t="shared" si="1"/>
        <v>1.3209592017599497E-2</v>
      </c>
      <c r="U25">
        <f t="shared" si="2"/>
        <v>0</v>
      </c>
      <c r="V25">
        <f t="shared" si="3"/>
        <v>0</v>
      </c>
      <c r="W25">
        <f t="shared" si="4"/>
        <v>0</v>
      </c>
      <c r="X25">
        <f t="shared" si="5"/>
        <v>0</v>
      </c>
      <c r="Y25">
        <f t="shared" si="6"/>
        <v>0.33301709933085732</v>
      </c>
      <c r="Z25">
        <f t="shared" si="7"/>
        <v>0</v>
      </c>
      <c r="AA25">
        <f t="shared" si="8"/>
        <v>4.5742862625509847E-2</v>
      </c>
      <c r="AB25">
        <f t="shared" si="9"/>
        <v>0.15293372365493438</v>
      </c>
    </row>
    <row r="26" spans="1:28" x14ac:dyDescent="0.25">
      <c r="S26">
        <f t="shared" si="0"/>
        <v>0</v>
      </c>
      <c r="T26">
        <f t="shared" si="1"/>
        <v>1.3095072449229542E-2</v>
      </c>
      <c r="U26">
        <f t="shared" si="2"/>
        <v>0</v>
      </c>
      <c r="V26">
        <f t="shared" si="3"/>
        <v>1.7440289545709025E-3</v>
      </c>
      <c r="W26">
        <f t="shared" si="4"/>
        <v>0</v>
      </c>
      <c r="X26">
        <f t="shared" si="5"/>
        <v>0</v>
      </c>
      <c r="Y26">
        <f t="shared" si="6"/>
        <v>0.33224439988366994</v>
      </c>
      <c r="Z26">
        <f t="shared" si="7"/>
        <v>0</v>
      </c>
      <c r="AA26">
        <f t="shared" si="8"/>
        <v>4.2650481944447503E-2</v>
      </c>
      <c r="AB26">
        <f t="shared" si="9"/>
        <v>0.15868864647113473</v>
      </c>
    </row>
    <row r="27" spans="1:28" x14ac:dyDescent="0.25">
      <c r="S27">
        <f t="shared" si="0"/>
        <v>0</v>
      </c>
      <c r="T27">
        <f t="shared" si="1"/>
        <v>1.2968488016071224E-2</v>
      </c>
      <c r="U27">
        <f t="shared" si="2"/>
        <v>0</v>
      </c>
      <c r="V27">
        <f t="shared" si="3"/>
        <v>6.3194405152921084E-3</v>
      </c>
      <c r="W27">
        <f t="shared" si="4"/>
        <v>0</v>
      </c>
      <c r="X27">
        <f t="shared" si="5"/>
        <v>0</v>
      </c>
      <c r="Y27">
        <f t="shared" si="6"/>
        <v>0.33099291662513203</v>
      </c>
      <c r="Z27">
        <f t="shared" si="7"/>
        <v>0</v>
      </c>
      <c r="AA27">
        <f t="shared" si="8"/>
        <v>4.0188422900368885E-2</v>
      </c>
      <c r="AB27">
        <f t="shared" si="9"/>
        <v>0.1625047322543815</v>
      </c>
    </row>
    <row r="28" spans="1:28" x14ac:dyDescent="0.25">
      <c r="B28" t="s">
        <v>49</v>
      </c>
      <c r="D28" s="3">
        <f>SUM(D21:M21)</f>
        <v>2.7195373824047846E-2</v>
      </c>
      <c r="S28">
        <f t="shared" si="0"/>
        <v>0</v>
      </c>
      <c r="T28">
        <f t="shared" si="1"/>
        <v>1.2841908905757034E-2</v>
      </c>
      <c r="U28">
        <f t="shared" si="2"/>
        <v>0</v>
      </c>
      <c r="V28">
        <f t="shared" si="3"/>
        <v>1.0894829415097507E-2</v>
      </c>
      <c r="W28">
        <f t="shared" si="4"/>
        <v>0</v>
      </c>
      <c r="X28">
        <f t="shared" si="5"/>
        <v>0</v>
      </c>
      <c r="Y28">
        <f t="shared" si="6"/>
        <v>0.32974142263741729</v>
      </c>
      <c r="Z28">
        <f t="shared" si="7"/>
        <v>0</v>
      </c>
      <c r="AA28">
        <f t="shared" si="8"/>
        <v>3.7726356722022174E-2</v>
      </c>
      <c r="AB28">
        <f t="shared" si="9"/>
        <v>0.16632081613916155</v>
      </c>
    </row>
    <row r="29" spans="1:28" x14ac:dyDescent="0.25">
      <c r="B29" t="s">
        <v>50</v>
      </c>
      <c r="D29" s="3">
        <f>SQRT(D28)</f>
        <v>0.16491019927235503</v>
      </c>
      <c r="S29">
        <f t="shared" si="0"/>
        <v>0</v>
      </c>
      <c r="T29">
        <f t="shared" si="1"/>
        <v>1.2715319596178944E-2</v>
      </c>
      <c r="U29">
        <f t="shared" si="2"/>
        <v>0</v>
      </c>
      <c r="V29">
        <f t="shared" si="3"/>
        <v>1.5470271296954352E-2</v>
      </c>
      <c r="W29">
        <f t="shared" si="4"/>
        <v>0</v>
      </c>
      <c r="X29">
        <f t="shared" si="5"/>
        <v>0</v>
      </c>
      <c r="Y29">
        <f t="shared" si="6"/>
        <v>0.32848990973809777</v>
      </c>
      <c r="Z29">
        <f t="shared" si="7"/>
        <v>0</v>
      </c>
      <c r="AA29">
        <f t="shared" si="8"/>
        <v>3.5264308134863594E-2</v>
      </c>
      <c r="AB29">
        <f t="shared" si="9"/>
        <v>0.1701369257313505</v>
      </c>
    </row>
    <row r="30" spans="1:28" x14ac:dyDescent="0.25">
      <c r="B30" t="s">
        <v>2</v>
      </c>
      <c r="D30" s="3">
        <f>SUM(D19:M19)</f>
        <v>8.5339859506142077E-2</v>
      </c>
      <c r="F30" t="s">
        <v>119</v>
      </c>
      <c r="G30" s="6">
        <v>0.28000000000000003</v>
      </c>
      <c r="S30">
        <f t="shared" si="0"/>
        <v>0</v>
      </c>
      <c r="T30">
        <f t="shared" si="1"/>
        <v>1.2588728881899576E-2</v>
      </c>
      <c r="U30">
        <f t="shared" si="2"/>
        <v>0</v>
      </c>
      <c r="V30">
        <f t="shared" si="3"/>
        <v>2.0045730560581138E-2</v>
      </c>
      <c r="W30">
        <f t="shared" si="4"/>
        <v>0</v>
      </c>
      <c r="X30">
        <f t="shared" si="5"/>
        <v>0</v>
      </c>
      <c r="Y30">
        <f t="shared" si="6"/>
        <v>0.32723846306337367</v>
      </c>
      <c r="Z30">
        <f t="shared" si="7"/>
        <v>0</v>
      </c>
      <c r="AA30">
        <f t="shared" si="8"/>
        <v>3.2802260831400407E-2</v>
      </c>
      <c r="AB30">
        <f t="shared" si="9"/>
        <v>0.1739529779539401</v>
      </c>
    </row>
    <row r="31" spans="1:28" x14ac:dyDescent="0.25">
      <c r="S31">
        <f t="shared" si="0"/>
        <v>0</v>
      </c>
      <c r="T31">
        <f t="shared" si="1"/>
        <v>1.2462178368444113E-2</v>
      </c>
      <c r="U31">
        <f t="shared" si="2"/>
        <v>0</v>
      </c>
      <c r="V31">
        <f t="shared" si="3"/>
        <v>2.4620942833401233E-2</v>
      </c>
      <c r="W31">
        <f t="shared" si="4"/>
        <v>0</v>
      </c>
      <c r="X31">
        <f t="shared" si="5"/>
        <v>0</v>
      </c>
      <c r="Y31">
        <f t="shared" si="6"/>
        <v>0.32598694638319259</v>
      </c>
      <c r="Z31">
        <f t="shared" si="7"/>
        <v>0</v>
      </c>
      <c r="AA31">
        <f t="shared" si="8"/>
        <v>3.0340142996835375E-2</v>
      </c>
      <c r="AB31">
        <f t="shared" si="9"/>
        <v>0.17776907094680947</v>
      </c>
    </row>
    <row r="32" spans="1:28" x14ac:dyDescent="0.25">
      <c r="S32">
        <f t="shared" si="0"/>
        <v>0</v>
      </c>
      <c r="T32">
        <f t="shared" si="1"/>
        <v>1.2335570356474212E-2</v>
      </c>
      <c r="U32">
        <f t="shared" si="2"/>
        <v>0</v>
      </c>
      <c r="V32">
        <f t="shared" si="3"/>
        <v>2.9196485287908292E-2</v>
      </c>
      <c r="W32">
        <f t="shared" si="4"/>
        <v>0</v>
      </c>
      <c r="X32">
        <f t="shared" si="5"/>
        <v>0</v>
      </c>
      <c r="Y32">
        <f t="shared" si="6"/>
        <v>0.32473550368592974</v>
      </c>
      <c r="Z32">
        <f t="shared" si="7"/>
        <v>0</v>
      </c>
      <c r="AA32">
        <f t="shared" si="8"/>
        <v>2.7878122386558579E-2</v>
      </c>
      <c r="AB32">
        <f t="shared" si="9"/>
        <v>0.18158514487795174</v>
      </c>
    </row>
    <row r="33" spans="1:28" x14ac:dyDescent="0.25">
      <c r="B33" t="s">
        <v>51</v>
      </c>
      <c r="S33">
        <f t="shared" si="0"/>
        <v>2.6064636609831908E-3</v>
      </c>
      <c r="T33">
        <f t="shared" si="1"/>
        <v>1.2168305396948118E-2</v>
      </c>
      <c r="U33">
        <f t="shared" si="2"/>
        <v>0</v>
      </c>
      <c r="V33">
        <f t="shared" si="3"/>
        <v>3.2431891599541643E-2</v>
      </c>
      <c r="W33">
        <f t="shared" si="4"/>
        <v>0</v>
      </c>
      <c r="X33">
        <f t="shared" si="5"/>
        <v>0</v>
      </c>
      <c r="Y33">
        <f t="shared" si="6"/>
        <v>0.32306822112016109</v>
      </c>
      <c r="Z33">
        <f t="shared" si="7"/>
        <v>0</v>
      </c>
      <c r="AA33">
        <f t="shared" si="8"/>
        <v>2.5707605489905902E-2</v>
      </c>
      <c r="AB33">
        <f t="shared" si="9"/>
        <v>0.18396235140046999</v>
      </c>
    </row>
    <row r="34" spans="1:28" x14ac:dyDescent="0.25">
      <c r="B34" t="s">
        <v>50</v>
      </c>
      <c r="C34" t="s">
        <v>2</v>
      </c>
      <c r="D34">
        <v>1</v>
      </c>
      <c r="E34">
        <v>2</v>
      </c>
      <c r="F34">
        <v>3</v>
      </c>
      <c r="G34">
        <v>4</v>
      </c>
      <c r="H34">
        <v>5</v>
      </c>
      <c r="I34">
        <v>6</v>
      </c>
      <c r="J34">
        <v>7</v>
      </c>
      <c r="K34">
        <v>8</v>
      </c>
      <c r="L34">
        <v>9</v>
      </c>
      <c r="M34">
        <v>10</v>
      </c>
      <c r="S34">
        <f t="shared" si="0"/>
        <v>6.7294066505708848E-3</v>
      </c>
      <c r="T34">
        <f t="shared" si="1"/>
        <v>1.1977266497858862E-2</v>
      </c>
      <c r="U34">
        <f t="shared" si="2"/>
        <v>0</v>
      </c>
      <c r="V34">
        <f t="shared" si="3"/>
        <v>3.4888100930277069E-2</v>
      </c>
      <c r="W34">
        <f t="shared" si="4"/>
        <v>0</v>
      </c>
      <c r="X34">
        <f t="shared" si="5"/>
        <v>0</v>
      </c>
      <c r="Y34">
        <f t="shared" si="6"/>
        <v>0.32115929356959572</v>
      </c>
      <c r="Z34">
        <f t="shared" si="7"/>
        <v>0</v>
      </c>
      <c r="AA34">
        <f t="shared" si="8"/>
        <v>2.370684830779517E-2</v>
      </c>
      <c r="AB34">
        <f t="shared" si="9"/>
        <v>0.18550239671574995</v>
      </c>
    </row>
    <row r="35" spans="1:28" x14ac:dyDescent="0.25">
      <c r="B35" s="3">
        <f>D29</f>
        <v>0.16491019927235503</v>
      </c>
      <c r="C35" s="3">
        <f>D30</f>
        <v>8.5339859506142077E-2</v>
      </c>
      <c r="D35" s="3">
        <f>D3</f>
        <v>5.1280175161758118E-2</v>
      </c>
      <c r="E35" s="3">
        <f t="shared" ref="E35:M35" si="11">E3</f>
        <v>0.1134323362713406</v>
      </c>
      <c r="F35" s="3">
        <f t="shared" si="11"/>
        <v>0</v>
      </c>
      <c r="G35" s="3">
        <f t="shared" si="11"/>
        <v>4.223954166357223E-2</v>
      </c>
      <c r="H35" s="3">
        <f t="shared" si="11"/>
        <v>0</v>
      </c>
      <c r="I35" s="3">
        <f t="shared" si="11"/>
        <v>0</v>
      </c>
      <c r="J35" s="3">
        <f t="shared" si="11"/>
        <v>0.43584302715972495</v>
      </c>
      <c r="K35" s="3">
        <f t="shared" si="11"/>
        <v>0</v>
      </c>
      <c r="L35" s="3">
        <f t="shared" si="11"/>
        <v>2.6728074967636913E-2</v>
      </c>
      <c r="M35" s="3">
        <f t="shared" si="11"/>
        <v>0.33047684477596734</v>
      </c>
      <c r="S35">
        <f t="shared" si="0"/>
        <v>1.0850373988848482E-2</v>
      </c>
      <c r="T35">
        <f t="shared" si="1"/>
        <v>1.1786372436759283E-2</v>
      </c>
      <c r="U35">
        <f t="shared" si="2"/>
        <v>0</v>
      </c>
      <c r="V35">
        <f t="shared" si="3"/>
        <v>3.7345829915112046E-2</v>
      </c>
      <c r="W35">
        <f t="shared" si="4"/>
        <v>0</v>
      </c>
      <c r="X35">
        <f t="shared" si="5"/>
        <v>0</v>
      </c>
      <c r="Y35">
        <f t="shared" si="6"/>
        <v>0.31924999645002278</v>
      </c>
      <c r="Z35">
        <f t="shared" si="7"/>
        <v>0</v>
      </c>
      <c r="AA35">
        <f t="shared" si="8"/>
        <v>2.1705949167317874E-2</v>
      </c>
      <c r="AB35">
        <f t="shared" si="9"/>
        <v>0.18704301064905335</v>
      </c>
    </row>
    <row r="36" spans="1:28" x14ac:dyDescent="0.25">
      <c r="S36">
        <f t="shared" si="0"/>
        <v>1.4974137199531163E-2</v>
      </c>
      <c r="T36">
        <f t="shared" si="1"/>
        <v>1.1595385959909384E-2</v>
      </c>
      <c r="U36">
        <f t="shared" si="2"/>
        <v>0</v>
      </c>
      <c r="V36">
        <f t="shared" si="3"/>
        <v>3.980149828285702E-2</v>
      </c>
      <c r="W36">
        <f t="shared" si="4"/>
        <v>0</v>
      </c>
      <c r="X36">
        <f t="shared" si="5"/>
        <v>0</v>
      </c>
      <c r="Y36">
        <f t="shared" si="6"/>
        <v>0.31734070399193448</v>
      </c>
      <c r="Z36">
        <f t="shared" si="7"/>
        <v>0</v>
      </c>
      <c r="AA36">
        <f t="shared" si="8"/>
        <v>1.9705234877886547E-2</v>
      </c>
      <c r="AB36">
        <f t="shared" si="9"/>
        <v>0.18858252545489618</v>
      </c>
    </row>
    <row r="37" spans="1:28" x14ac:dyDescent="0.25">
      <c r="S37">
        <f t="shared" si="0"/>
        <v>1.9095248089320633E-2</v>
      </c>
      <c r="T37">
        <f t="shared" si="1"/>
        <v>1.1404454876482319E-2</v>
      </c>
      <c r="U37">
        <f t="shared" si="2"/>
        <v>0</v>
      </c>
      <c r="V37">
        <f t="shared" si="3"/>
        <v>4.2258803184609221E-2</v>
      </c>
      <c r="W37">
        <f t="shared" si="4"/>
        <v>0</v>
      </c>
      <c r="X37">
        <f t="shared" si="5"/>
        <v>0</v>
      </c>
      <c r="Y37">
        <f t="shared" si="6"/>
        <v>0.3154317861151773</v>
      </c>
      <c r="Z37">
        <f t="shared" si="7"/>
        <v>0</v>
      </c>
      <c r="AA37">
        <f t="shared" si="8"/>
        <v>1.7704276712560554E-2</v>
      </c>
      <c r="AB37">
        <f t="shared" si="9"/>
        <v>0.19012323665355738</v>
      </c>
    </row>
    <row r="38" spans="1:28" x14ac:dyDescent="0.25">
      <c r="S38">
        <f t="shared" si="0"/>
        <v>2.3221847398860178E-2</v>
      </c>
      <c r="T38">
        <f t="shared" si="1"/>
        <v>1.1213349366831681E-2</v>
      </c>
      <c r="U38">
        <f t="shared" si="2"/>
        <v>0</v>
      </c>
      <c r="V38">
        <f t="shared" si="3"/>
        <v>4.4714239718399967E-2</v>
      </c>
      <c r="W38">
        <f t="shared" si="4"/>
        <v>0</v>
      </c>
      <c r="X38">
        <f t="shared" si="5"/>
        <v>0</v>
      </c>
      <c r="Y38">
        <f t="shared" si="6"/>
        <v>0.31352129953387098</v>
      </c>
      <c r="Z38">
        <f t="shared" si="7"/>
        <v>0</v>
      </c>
      <c r="AA38">
        <f t="shared" si="8"/>
        <v>1.5702790970516554E-2</v>
      </c>
      <c r="AB38">
        <f t="shared" si="9"/>
        <v>0.19166353315420692</v>
      </c>
    </row>
    <row r="39" spans="1:28" x14ac:dyDescent="0.25">
      <c r="S39">
        <f t="shared" si="0"/>
        <v>2.734306105465252E-2</v>
      </c>
      <c r="T39">
        <f t="shared" si="1"/>
        <v>1.1022461334953838E-2</v>
      </c>
      <c r="U39">
        <f t="shared" si="2"/>
        <v>0</v>
      </c>
      <c r="V39">
        <f t="shared" si="3"/>
        <v>4.7169720478417845E-2</v>
      </c>
      <c r="W39">
        <f t="shared" si="4"/>
        <v>0</v>
      </c>
      <c r="X39">
        <f t="shared" si="5"/>
        <v>0</v>
      </c>
      <c r="Y39">
        <f t="shared" si="6"/>
        <v>0.31161296158730767</v>
      </c>
      <c r="Z39">
        <f t="shared" si="7"/>
        <v>0</v>
      </c>
      <c r="AA39">
        <f t="shared" si="8"/>
        <v>1.3702840244321158E-2</v>
      </c>
      <c r="AB39">
        <f t="shared" si="9"/>
        <v>0.19320257156418211</v>
      </c>
    </row>
    <row r="40" spans="1:28" x14ac:dyDescent="0.25">
      <c r="S40">
        <f t="shared" si="0"/>
        <v>3.1462545297335304E-2</v>
      </c>
      <c r="T40">
        <f t="shared" si="1"/>
        <v>1.0831551163855159E-2</v>
      </c>
      <c r="U40">
        <f t="shared" si="2"/>
        <v>0</v>
      </c>
      <c r="V40">
        <f t="shared" si="3"/>
        <v>4.9628496346339361E-2</v>
      </c>
      <c r="W40">
        <f t="shared" si="4"/>
        <v>0</v>
      </c>
      <c r="X40">
        <f t="shared" si="5"/>
        <v>0</v>
      </c>
      <c r="Y40">
        <f t="shared" si="6"/>
        <v>0.30970426224250042</v>
      </c>
      <c r="Z40">
        <f t="shared" si="7"/>
        <v>0</v>
      </c>
      <c r="AA40">
        <f t="shared" si="8"/>
        <v>1.1701839210403046E-2</v>
      </c>
      <c r="AB40">
        <f t="shared" si="9"/>
        <v>0.19474370519437942</v>
      </c>
    </row>
    <row r="41" spans="1:28" ht="15.75" x14ac:dyDescent="0.25">
      <c r="B41" t="s">
        <v>50</v>
      </c>
      <c r="D41" s="24" t="s">
        <v>0</v>
      </c>
      <c r="E41" s="24" t="s">
        <v>3</v>
      </c>
      <c r="F41" s="24" t="s">
        <v>4</v>
      </c>
      <c r="G41" s="24" t="s">
        <v>5</v>
      </c>
      <c r="H41" s="24" t="s">
        <v>6</v>
      </c>
      <c r="I41" s="24" t="s">
        <v>7</v>
      </c>
      <c r="J41" s="24" t="s">
        <v>8</v>
      </c>
      <c r="K41" s="24" t="s">
        <v>9</v>
      </c>
      <c r="L41" s="24" t="s">
        <v>10</v>
      </c>
      <c r="M41" s="24" t="s">
        <v>11</v>
      </c>
      <c r="N41" s="25" t="s">
        <v>948</v>
      </c>
      <c r="P41" s="24" t="s">
        <v>936</v>
      </c>
      <c r="Q41" s="24" t="s">
        <v>939</v>
      </c>
      <c r="R41" s="24" t="s">
        <v>937</v>
      </c>
      <c r="S41">
        <f t="shared" si="0"/>
        <v>3.558866919406075E-2</v>
      </c>
      <c r="T41">
        <f t="shared" si="1"/>
        <v>1.0640504556440975E-2</v>
      </c>
      <c r="U41">
        <f t="shared" si="2"/>
        <v>0</v>
      </c>
      <c r="V41">
        <f t="shared" si="3"/>
        <v>5.2082522993605884E-2</v>
      </c>
      <c r="W41">
        <f t="shared" si="4"/>
        <v>0</v>
      </c>
      <c r="X41">
        <f t="shared" si="5"/>
        <v>0</v>
      </c>
      <c r="Y41">
        <f t="shared" si="6"/>
        <v>0.30779442792925055</v>
      </c>
      <c r="Z41">
        <f t="shared" si="7"/>
        <v>0</v>
      </c>
      <c r="AA41">
        <f t="shared" si="8"/>
        <v>9.7013183844722808E-3</v>
      </c>
      <c r="AB41">
        <f t="shared" si="9"/>
        <v>0.19628252808439775</v>
      </c>
    </row>
    <row r="42" spans="1:28" x14ac:dyDescent="0.25">
      <c r="A42" t="s">
        <v>52</v>
      </c>
      <c r="B42" s="3">
        <v>0.20541216961183198</v>
      </c>
      <c r="C42" s="3">
        <v>2.4990019213987523E-3</v>
      </c>
      <c r="D42" s="11">
        <v>0</v>
      </c>
      <c r="E42" s="11">
        <v>0.16061941753083023</v>
      </c>
      <c r="F42" s="11">
        <v>0</v>
      </c>
      <c r="G42" s="11">
        <v>0</v>
      </c>
      <c r="H42" s="11">
        <v>0</v>
      </c>
      <c r="I42" s="11">
        <v>0</v>
      </c>
      <c r="J42" s="11">
        <v>0.48346855333949829</v>
      </c>
      <c r="K42" s="11">
        <v>0</v>
      </c>
      <c r="L42" s="11">
        <v>0.29739132421516828</v>
      </c>
      <c r="M42" s="11">
        <v>5.8520704914503202E-2</v>
      </c>
      <c r="N42" s="3">
        <f>B42*B42</f>
        <v>4.2194159424640026E-2</v>
      </c>
      <c r="P42" s="15">
        <f>C42/B42</f>
        <v>1.2165792932916896E-2</v>
      </c>
      <c r="Q42">
        <f>SUM(S8:AB8)</f>
        <v>0.49587984012385034</v>
      </c>
      <c r="R42" s="26">
        <f>P42*SQRT(1+(Q42/3)*P42)</f>
        <v>1.2178019030953816E-2</v>
      </c>
      <c r="S42">
        <f t="shared" si="0"/>
        <v>3.971119478043366E-2</v>
      </c>
      <c r="T42">
        <f t="shared" si="1"/>
        <v>1.0449537798144131E-2</v>
      </c>
      <c r="U42">
        <f t="shared" si="2"/>
        <v>0</v>
      </c>
      <c r="V42">
        <f t="shared" si="3"/>
        <v>5.4538527834275929E-2</v>
      </c>
      <c r="W42">
        <f t="shared" si="4"/>
        <v>0</v>
      </c>
      <c r="X42">
        <f t="shared" si="5"/>
        <v>0</v>
      </c>
      <c r="Y42">
        <f t="shared" si="6"/>
        <v>0.30588515808496702</v>
      </c>
      <c r="Z42">
        <f t="shared" si="7"/>
        <v>0</v>
      </c>
      <c r="AA42">
        <f t="shared" si="8"/>
        <v>7.7004101319209988E-3</v>
      </c>
      <c r="AB42">
        <f t="shared" si="9"/>
        <v>0.19782310809900924</v>
      </c>
    </row>
    <row r="43" spans="1:28" x14ac:dyDescent="0.25">
      <c r="A43" t="s">
        <v>53</v>
      </c>
      <c r="B43" s="3">
        <v>0.2028490676040097</v>
      </c>
      <c r="C43" s="3">
        <v>5.0000030600281832E-3</v>
      </c>
      <c r="D43" s="11">
        <v>0</v>
      </c>
      <c r="E43" s="11">
        <v>0.15947478056640818</v>
      </c>
      <c r="F43" s="11">
        <v>-9.9999999999991589E-7</v>
      </c>
      <c r="G43" s="11">
        <v>0</v>
      </c>
      <c r="H43" s="11">
        <v>0</v>
      </c>
      <c r="I43" s="11">
        <v>0</v>
      </c>
      <c r="J43" s="11">
        <v>0.48279156896888176</v>
      </c>
      <c r="K43" s="11">
        <v>0</v>
      </c>
      <c r="L43" s="11">
        <v>0.28752094147407226</v>
      </c>
      <c r="M43" s="11">
        <v>7.0214708990637656E-2</v>
      </c>
      <c r="N43" s="3">
        <f t="shared" ref="N43:N106" si="12">B43*B43</f>
        <v>4.1147744227816099E-2</v>
      </c>
      <c r="P43" s="15">
        <f t="shared" ref="P43:P106" si="13">C43/B43</f>
        <v>2.4648883621140927E-2</v>
      </c>
      <c r="Q43">
        <f t="shared" ref="Q43:Q106" si="14">SUM(S9:AB9)</f>
        <v>0.49876370534010889</v>
      </c>
      <c r="R43" s="26">
        <f t="shared" ref="R43:R106" si="15">P43*SQRT(1+(Q43/3)*P43)</f>
        <v>2.4699337417452293E-2</v>
      </c>
      <c r="S43">
        <f t="shared" si="0"/>
        <v>4.3834314978022051E-2</v>
      </c>
      <c r="T43">
        <f t="shared" si="1"/>
        <v>1.0258559427009225E-2</v>
      </c>
      <c r="U43">
        <f t="shared" si="2"/>
        <v>0</v>
      </c>
      <c r="V43">
        <f t="shared" si="3"/>
        <v>5.6994336319403385E-2</v>
      </c>
      <c r="W43">
        <f t="shared" si="4"/>
        <v>0</v>
      </c>
      <c r="X43">
        <f t="shared" si="5"/>
        <v>0</v>
      </c>
      <c r="Y43">
        <f t="shared" si="6"/>
        <v>0.30397587052549674</v>
      </c>
      <c r="Z43">
        <f t="shared" si="7"/>
        <v>0</v>
      </c>
      <c r="AA43">
        <f t="shared" si="8"/>
        <v>5.699589168831746E-3</v>
      </c>
      <c r="AB43">
        <f t="shared" si="9"/>
        <v>0.19936322227077602</v>
      </c>
    </row>
    <row r="44" spans="1:28" x14ac:dyDescent="0.25">
      <c r="A44" t="s">
        <v>54</v>
      </c>
      <c r="B44" s="3">
        <v>0.2003562085662933</v>
      </c>
      <c r="C44" s="3">
        <v>7.4999998536384067E-3</v>
      </c>
      <c r="D44" s="11">
        <v>0</v>
      </c>
      <c r="E44" s="11">
        <v>0.1583301667902981</v>
      </c>
      <c r="F44" s="11">
        <v>0</v>
      </c>
      <c r="G44" s="11">
        <v>0</v>
      </c>
      <c r="H44" s="11">
        <v>0</v>
      </c>
      <c r="I44" s="11">
        <v>0</v>
      </c>
      <c r="J44" s="11">
        <v>0.4821139997104652</v>
      </c>
      <c r="K44" s="11">
        <v>0</v>
      </c>
      <c r="L44" s="11">
        <v>0.27765502618407562</v>
      </c>
      <c r="M44" s="11">
        <v>8.1900807315161195E-2</v>
      </c>
      <c r="N44" s="3">
        <f t="shared" si="12"/>
        <v>4.014261031106002E-2</v>
      </c>
      <c r="P44" s="15">
        <f t="shared" si="13"/>
        <v>3.7433328906085923E-2</v>
      </c>
      <c r="Q44">
        <f t="shared" si="14"/>
        <v>0.50164832025808537</v>
      </c>
      <c r="R44" s="26">
        <f t="shared" si="15"/>
        <v>3.7550302272913234E-2</v>
      </c>
      <c r="S44">
        <f t="shared" si="0"/>
        <v>4.7958268232449731E-2</v>
      </c>
      <c r="T44">
        <f t="shared" si="1"/>
        <v>1.006756000973142E-2</v>
      </c>
      <c r="U44">
        <f t="shared" si="2"/>
        <v>0</v>
      </c>
      <c r="V44">
        <f t="shared" si="3"/>
        <v>5.945001987842357E-2</v>
      </c>
      <c r="W44">
        <f t="shared" si="4"/>
        <v>0</v>
      </c>
      <c r="X44">
        <f t="shared" si="5"/>
        <v>0</v>
      </c>
      <c r="Y44">
        <f t="shared" si="6"/>
        <v>0.30206654495607244</v>
      </c>
      <c r="Z44">
        <f t="shared" si="7"/>
        <v>0</v>
      </c>
      <c r="AA44">
        <f t="shared" si="8"/>
        <v>3.6989255537353957E-3</v>
      </c>
      <c r="AB44">
        <f t="shared" si="9"/>
        <v>0.20090259422412246</v>
      </c>
    </row>
    <row r="45" spans="1:28" x14ac:dyDescent="0.25">
      <c r="A45" t="s">
        <v>55</v>
      </c>
      <c r="B45" s="3">
        <v>0.19793458468290454</v>
      </c>
      <c r="C45" s="3">
        <v>9.999999853457656E-3</v>
      </c>
      <c r="D45" s="11">
        <v>0</v>
      </c>
      <c r="E45" s="11">
        <v>0.15718577284206084</v>
      </c>
      <c r="F45" s="11">
        <v>0</v>
      </c>
      <c r="G45" s="11">
        <v>0</v>
      </c>
      <c r="H45" s="11">
        <v>0</v>
      </c>
      <c r="I45" s="11">
        <v>0</v>
      </c>
      <c r="J45" s="11">
        <v>0.48143683102287632</v>
      </c>
      <c r="K45" s="11">
        <v>0</v>
      </c>
      <c r="L45" s="11">
        <v>0.26778884847351647</v>
      </c>
      <c r="M45" s="11">
        <v>9.3588547661546589E-2</v>
      </c>
      <c r="N45" s="3">
        <f t="shared" si="12"/>
        <v>3.9178099813593908E-2</v>
      </c>
      <c r="P45" s="15">
        <f t="shared" si="13"/>
        <v>5.0521741157452955E-2</v>
      </c>
      <c r="Q45">
        <f t="shared" si="14"/>
        <v>0.50453197975385011</v>
      </c>
      <c r="R45" s="26">
        <f t="shared" si="15"/>
        <v>5.0735918973308758E-2</v>
      </c>
      <c r="S45">
        <f t="shared" si="0"/>
        <v>5.2079770509265835E-2</v>
      </c>
      <c r="T45">
        <f t="shared" si="1"/>
        <v>9.8766109613224982E-3</v>
      </c>
      <c r="U45">
        <f t="shared" si="2"/>
        <v>0</v>
      </c>
      <c r="V45">
        <f t="shared" si="3"/>
        <v>6.1907558092362834E-2</v>
      </c>
      <c r="W45">
        <f t="shared" si="4"/>
        <v>0</v>
      </c>
      <c r="X45">
        <f t="shared" si="5"/>
        <v>0</v>
      </c>
      <c r="Y45">
        <f t="shared" si="6"/>
        <v>0.30015745038494129</v>
      </c>
      <c r="Z45">
        <f t="shared" si="7"/>
        <v>0</v>
      </c>
      <c r="AA45">
        <f t="shared" si="8"/>
        <v>1.6981151776962341E-3</v>
      </c>
      <c r="AB45">
        <f t="shared" si="9"/>
        <v>0.20244287747802711</v>
      </c>
    </row>
    <row r="46" spans="1:28" x14ac:dyDescent="0.25">
      <c r="A46" t="s">
        <v>56</v>
      </c>
      <c r="B46" s="3">
        <v>0.1955870398233395</v>
      </c>
      <c r="C46" s="3">
        <v>1.2499999853226277E-2</v>
      </c>
      <c r="D46" s="11">
        <v>0</v>
      </c>
      <c r="E46" s="11">
        <v>0.15604137981108288</v>
      </c>
      <c r="F46" s="11">
        <v>0</v>
      </c>
      <c r="G46" s="11">
        <v>0</v>
      </c>
      <c r="H46" s="11">
        <v>0</v>
      </c>
      <c r="I46" s="11">
        <v>0</v>
      </c>
      <c r="J46" s="11">
        <v>0.48075968906842986</v>
      </c>
      <c r="K46" s="11">
        <v>0</v>
      </c>
      <c r="L46" s="11">
        <v>0.25792266808596065</v>
      </c>
      <c r="M46" s="11">
        <v>0.10527626303452653</v>
      </c>
      <c r="N46" s="3">
        <f t="shared" si="12"/>
        <v>3.8254290146856593E-2</v>
      </c>
      <c r="P46" s="15">
        <f t="shared" si="13"/>
        <v>6.3910164316187207E-2</v>
      </c>
      <c r="Q46">
        <f t="shared" si="14"/>
        <v>0.5074156424057219</v>
      </c>
      <c r="R46" s="26">
        <f t="shared" si="15"/>
        <v>6.4254659816077322E-2</v>
      </c>
      <c r="S46">
        <f t="shared" si="0"/>
        <v>5.6977759661758297E-2</v>
      </c>
      <c r="T46">
        <f t="shared" si="1"/>
        <v>9.6049855011268639E-3</v>
      </c>
      <c r="U46">
        <f t="shared" si="2"/>
        <v>0</v>
      </c>
      <c r="V46">
        <f t="shared" si="3"/>
        <v>6.4746447993848558E-2</v>
      </c>
      <c r="W46">
        <f t="shared" si="4"/>
        <v>0</v>
      </c>
      <c r="X46">
        <f t="shared" si="5"/>
        <v>0</v>
      </c>
      <c r="Y46">
        <f t="shared" si="6"/>
        <v>0.29783928547333594</v>
      </c>
      <c r="Z46">
        <f t="shared" si="7"/>
        <v>0</v>
      </c>
      <c r="AA46">
        <f t="shared" si="8"/>
        <v>0</v>
      </c>
      <c r="AB46">
        <f t="shared" si="9"/>
        <v>0.20349267014324715</v>
      </c>
    </row>
    <row r="47" spans="1:28" x14ac:dyDescent="0.25">
      <c r="A47" t="s">
        <v>57</v>
      </c>
      <c r="B47" s="3">
        <v>0.19331627273684276</v>
      </c>
      <c r="C47" s="3">
        <v>1.4999999870273166E-2</v>
      </c>
      <c r="D47" s="11">
        <v>0</v>
      </c>
      <c r="E47" s="11">
        <v>0.15489700448140215</v>
      </c>
      <c r="F47" s="11">
        <v>0</v>
      </c>
      <c r="G47" s="11">
        <v>0</v>
      </c>
      <c r="H47" s="11">
        <v>0</v>
      </c>
      <c r="I47" s="11">
        <v>0</v>
      </c>
      <c r="J47" s="11">
        <v>0.4800825320698992</v>
      </c>
      <c r="K47" s="11">
        <v>0</v>
      </c>
      <c r="L47" s="11">
        <v>0.24805648655904811</v>
      </c>
      <c r="M47" s="11">
        <v>0.11696397688965031</v>
      </c>
      <c r="N47" s="3">
        <f t="shared" si="12"/>
        <v>3.7371181304865379E-2</v>
      </c>
      <c r="P47" s="15">
        <f t="shared" si="13"/>
        <v>7.7593053383003818E-2</v>
      </c>
      <c r="Q47">
        <f t="shared" si="14"/>
        <v>0.51029929479434399</v>
      </c>
      <c r="R47" s="26">
        <f t="shared" si="15"/>
        <v>7.8103433124816671E-2</v>
      </c>
      <c r="S47">
        <f t="shared" si="0"/>
        <v>6.6224026155539642E-2</v>
      </c>
      <c r="T47">
        <f t="shared" si="1"/>
        <v>8.8808995624117398E-3</v>
      </c>
      <c r="U47">
        <f t="shared" si="2"/>
        <v>0</v>
      </c>
      <c r="V47">
        <f t="shared" si="3"/>
        <v>6.9732727083295531E-2</v>
      </c>
      <c r="W47">
        <f t="shared" si="4"/>
        <v>0</v>
      </c>
      <c r="X47">
        <f t="shared" si="5"/>
        <v>0</v>
      </c>
      <c r="Y47">
        <f t="shared" si="6"/>
        <v>0.29322687832993988</v>
      </c>
      <c r="Z47">
        <f t="shared" si="7"/>
        <v>0</v>
      </c>
      <c r="AA47">
        <f t="shared" si="8"/>
        <v>0</v>
      </c>
      <c r="AB47">
        <f t="shared" si="9"/>
        <v>0.20179217957284704</v>
      </c>
    </row>
    <row r="48" spans="1:28" x14ac:dyDescent="0.25">
      <c r="A48" t="s">
        <v>58</v>
      </c>
      <c r="B48" s="3">
        <v>0.19112502009290361</v>
      </c>
      <c r="C48" s="3">
        <v>1.7499999852750796E-2</v>
      </c>
      <c r="D48" s="11">
        <v>0</v>
      </c>
      <c r="E48" s="11">
        <v>0.15375257684138049</v>
      </c>
      <c r="F48" s="11">
        <v>0</v>
      </c>
      <c r="G48" s="11">
        <v>0</v>
      </c>
      <c r="H48" s="11">
        <v>0</v>
      </c>
      <c r="I48" s="11">
        <v>0</v>
      </c>
      <c r="J48" s="11">
        <v>0.47940541626099581</v>
      </c>
      <c r="K48" s="11">
        <v>0</v>
      </c>
      <c r="L48" s="11">
        <v>0.23819030864399149</v>
      </c>
      <c r="M48" s="11">
        <v>0.12865169825363224</v>
      </c>
      <c r="N48" s="3">
        <f t="shared" si="12"/>
        <v>3.652877330551281E-2</v>
      </c>
      <c r="P48" s="15">
        <f t="shared" si="13"/>
        <v>9.1563102749416342E-2</v>
      </c>
      <c r="Q48">
        <f t="shared" si="14"/>
        <v>0.51318297709051486</v>
      </c>
      <c r="R48" s="26">
        <f t="shared" si="15"/>
        <v>9.2277387405209202E-2</v>
      </c>
      <c r="S48">
        <f t="shared" si="0"/>
        <v>7.4964140634008553E-2</v>
      </c>
      <c r="T48">
        <f t="shared" si="1"/>
        <v>8.1424664232010967E-3</v>
      </c>
      <c r="U48">
        <f t="shared" si="2"/>
        <v>0</v>
      </c>
      <c r="V48">
        <f t="shared" si="3"/>
        <v>7.45854926372327E-2</v>
      </c>
      <c r="W48">
        <f t="shared" si="4"/>
        <v>0</v>
      </c>
      <c r="X48">
        <f t="shared" si="5"/>
        <v>0</v>
      </c>
      <c r="Y48">
        <f t="shared" si="6"/>
        <v>0.28888138431413124</v>
      </c>
      <c r="Z48">
        <f t="shared" si="7"/>
        <v>1.6492576756339751E-3</v>
      </c>
      <c r="AA48">
        <f t="shared" si="8"/>
        <v>0</v>
      </c>
      <c r="AB48">
        <f t="shared" si="9"/>
        <v>0.19992111627247164</v>
      </c>
    </row>
    <row r="49" spans="1:28" x14ac:dyDescent="0.25">
      <c r="A49" t="s">
        <v>59</v>
      </c>
      <c r="B49" s="3">
        <v>0.18901604726941321</v>
      </c>
      <c r="C49" s="3">
        <v>1.9999999870273108E-2</v>
      </c>
      <c r="D49" s="11">
        <v>0</v>
      </c>
      <c r="E49" s="11">
        <v>0.15260818360362929</v>
      </c>
      <c r="F49" s="11">
        <v>0</v>
      </c>
      <c r="G49" s="11">
        <v>0</v>
      </c>
      <c r="H49" s="11">
        <v>0</v>
      </c>
      <c r="I49" s="11">
        <v>0</v>
      </c>
      <c r="J49" s="11">
        <v>0.47872824383270629</v>
      </c>
      <c r="K49" s="11">
        <v>0</v>
      </c>
      <c r="L49" s="11">
        <v>0.22832413111795583</v>
      </c>
      <c r="M49" s="11">
        <v>0.14033944144570848</v>
      </c>
      <c r="N49" s="3">
        <f t="shared" si="12"/>
        <v>3.5727066125353049E-2</v>
      </c>
      <c r="P49" s="15">
        <f t="shared" si="13"/>
        <v>0.10581112111484478</v>
      </c>
      <c r="Q49">
        <f t="shared" si="14"/>
        <v>0.51606663577035494</v>
      </c>
      <c r="R49" s="26">
        <f t="shared" si="15"/>
        <v>0.10676975831122507</v>
      </c>
      <c r="S49">
        <f t="shared" si="0"/>
        <v>8.2231245056050131E-2</v>
      </c>
      <c r="T49">
        <f t="shared" si="1"/>
        <v>7.3975907001813529E-3</v>
      </c>
      <c r="U49">
        <f t="shared" si="2"/>
        <v>0</v>
      </c>
      <c r="V49">
        <f t="shared" si="3"/>
        <v>7.861458137181046E-2</v>
      </c>
      <c r="W49">
        <f t="shared" si="4"/>
        <v>0</v>
      </c>
      <c r="X49">
        <f t="shared" si="5"/>
        <v>0</v>
      </c>
      <c r="Y49">
        <f t="shared" si="6"/>
        <v>0.28523446249354545</v>
      </c>
      <c r="Z49">
        <f t="shared" si="7"/>
        <v>9.3900249513719728E-3</v>
      </c>
      <c r="AA49">
        <f t="shared" si="8"/>
        <v>0</v>
      </c>
      <c r="AB49">
        <f t="shared" si="9"/>
        <v>0.19719032998355715</v>
      </c>
    </row>
    <row r="50" spans="1:28" x14ac:dyDescent="0.25">
      <c r="A50" t="s">
        <v>60</v>
      </c>
      <c r="B50" s="3">
        <v>0.18699213830269726</v>
      </c>
      <c r="C50" s="3">
        <v>2.2499999852236496E-2</v>
      </c>
      <c r="D50" s="11">
        <v>0</v>
      </c>
      <c r="E50" s="11">
        <v>0.15146378715071118</v>
      </c>
      <c r="F50" s="11">
        <v>0</v>
      </c>
      <c r="G50" s="11">
        <v>0</v>
      </c>
      <c r="H50" s="11">
        <v>0</v>
      </c>
      <c r="I50" s="11">
        <v>0</v>
      </c>
      <c r="J50" s="11">
        <v>0.478051110681664</v>
      </c>
      <c r="K50" s="11">
        <v>0</v>
      </c>
      <c r="L50" s="11">
        <v>0.21845795044728405</v>
      </c>
      <c r="M50" s="11">
        <v>0.15202715172034084</v>
      </c>
      <c r="N50" s="3">
        <f t="shared" si="12"/>
        <v>3.4966059787015058E-2</v>
      </c>
      <c r="P50" s="15">
        <f t="shared" si="13"/>
        <v>0.12032591346602055</v>
      </c>
      <c r="Q50">
        <f t="shared" si="14"/>
        <v>0.51895030118256724</v>
      </c>
      <c r="R50" s="26">
        <f t="shared" si="15"/>
        <v>0.12157171940570596</v>
      </c>
      <c r="S50">
        <f t="shared" si="0"/>
        <v>8.9388490405026957E-2</v>
      </c>
      <c r="T50">
        <f t="shared" si="1"/>
        <v>6.6137984163355222E-3</v>
      </c>
      <c r="U50">
        <f t="shared" si="2"/>
        <v>0</v>
      </c>
      <c r="V50">
        <f t="shared" si="3"/>
        <v>8.282566919724943E-2</v>
      </c>
      <c r="W50">
        <f t="shared" si="4"/>
        <v>0</v>
      </c>
      <c r="X50">
        <f t="shared" si="5"/>
        <v>0</v>
      </c>
      <c r="Y50">
        <f t="shared" si="6"/>
        <v>0.28156064731555253</v>
      </c>
      <c r="Z50">
        <f t="shared" si="7"/>
        <v>1.6672389613743944E-2</v>
      </c>
      <c r="AA50">
        <f t="shared" si="8"/>
        <v>0</v>
      </c>
      <c r="AB50">
        <f t="shared" si="9"/>
        <v>0.19488160767657978</v>
      </c>
    </row>
    <row r="51" spans="1:28" x14ac:dyDescent="0.25">
      <c r="A51" t="s">
        <v>61</v>
      </c>
      <c r="B51" s="3">
        <v>0.18505608411696781</v>
      </c>
      <c r="C51" s="3">
        <v>2.4999999870273203E-2</v>
      </c>
      <c r="D51" s="11">
        <v>0</v>
      </c>
      <c r="E51" s="11">
        <v>0.15031938981529963</v>
      </c>
      <c r="F51" s="11">
        <v>0</v>
      </c>
      <c r="G51" s="11">
        <v>0</v>
      </c>
      <c r="H51" s="11">
        <v>0</v>
      </c>
      <c r="I51" s="11">
        <v>0</v>
      </c>
      <c r="J51" s="11">
        <v>0.47737396388943165</v>
      </c>
      <c r="K51" s="11">
        <v>0</v>
      </c>
      <c r="L51" s="11">
        <v>0.20859177105569343</v>
      </c>
      <c r="M51" s="11">
        <v>0.16371487523957531</v>
      </c>
      <c r="N51" s="3">
        <f t="shared" si="12"/>
        <v>3.4245754268706262E-2</v>
      </c>
      <c r="P51" s="15">
        <f t="shared" si="13"/>
        <v>0.13509417963513987</v>
      </c>
      <c r="Q51">
        <f t="shared" si="14"/>
        <v>0.52183396521295289</v>
      </c>
      <c r="R51" s="26">
        <f t="shared" si="15"/>
        <v>0.13667224577534795</v>
      </c>
      <c r="S51">
        <f t="shared" si="0"/>
        <v>9.6632447162478194E-2</v>
      </c>
      <c r="T51">
        <f t="shared" si="1"/>
        <v>5.8547895195497201E-3</v>
      </c>
      <c r="U51">
        <f t="shared" si="2"/>
        <v>0</v>
      </c>
      <c r="V51">
        <f t="shared" si="3"/>
        <v>8.6942798380842873E-2</v>
      </c>
      <c r="W51">
        <f t="shared" si="4"/>
        <v>0</v>
      </c>
      <c r="X51">
        <f t="shared" si="5"/>
        <v>0</v>
      </c>
      <c r="Y51">
        <f t="shared" si="6"/>
        <v>0.27832236164050012</v>
      </c>
      <c r="Z51">
        <f t="shared" si="7"/>
        <v>2.4389007631676323E-2</v>
      </c>
      <c r="AA51">
        <f t="shared" si="8"/>
        <v>0</v>
      </c>
      <c r="AB51">
        <f t="shared" si="9"/>
        <v>0.19188135809141754</v>
      </c>
    </row>
    <row r="52" spans="1:28" x14ac:dyDescent="0.25">
      <c r="A52" t="s">
        <v>62</v>
      </c>
      <c r="B52" s="3">
        <v>0.18321066997137694</v>
      </c>
      <c r="C52" s="3">
        <v>2.7499999851678898E-2</v>
      </c>
      <c r="D52" s="11">
        <v>0</v>
      </c>
      <c r="E52" s="11">
        <v>0.14917499400457654</v>
      </c>
      <c r="F52" s="11">
        <v>0</v>
      </c>
      <c r="G52" s="11">
        <v>0</v>
      </c>
      <c r="H52" s="11">
        <v>0</v>
      </c>
      <c r="I52" s="11">
        <v>0</v>
      </c>
      <c r="J52" s="11">
        <v>0.47669681529134783</v>
      </c>
      <c r="K52" s="11">
        <v>0</v>
      </c>
      <c r="L52" s="11">
        <v>0.19872559176845658</v>
      </c>
      <c r="M52" s="11">
        <v>0.17540259893561894</v>
      </c>
      <c r="N52" s="3">
        <f t="shared" si="12"/>
        <v>3.3566149591360804E-2</v>
      </c>
      <c r="P52" s="15">
        <f t="shared" si="13"/>
        <v>0.15010042731667991</v>
      </c>
      <c r="Q52">
        <f t="shared" si="14"/>
        <v>0.52471762825372736</v>
      </c>
      <c r="R52" s="26">
        <f t="shared" si="15"/>
        <v>0.15205798915564053</v>
      </c>
      <c r="S52">
        <f t="shared" si="0"/>
        <v>0.10382530190800168</v>
      </c>
      <c r="T52">
        <f t="shared" si="1"/>
        <v>5.0898976993444776E-3</v>
      </c>
      <c r="U52">
        <f t="shared" si="2"/>
        <v>0</v>
      </c>
      <c r="V52">
        <f t="shared" si="3"/>
        <v>9.1075950945117223E-2</v>
      </c>
      <c r="W52">
        <f t="shared" si="4"/>
        <v>0</v>
      </c>
      <c r="X52">
        <f t="shared" si="5"/>
        <v>0</v>
      </c>
      <c r="Y52">
        <f t="shared" si="6"/>
        <v>0.27481680901799532</v>
      </c>
      <c r="Z52">
        <f t="shared" si="7"/>
        <v>3.2017064768975513E-2</v>
      </c>
      <c r="AA52">
        <f t="shared" si="8"/>
        <v>0</v>
      </c>
      <c r="AB52">
        <f t="shared" si="9"/>
        <v>0.18920745750141293</v>
      </c>
    </row>
    <row r="53" spans="1:28" x14ac:dyDescent="0.25">
      <c r="A53" t="s">
        <v>63</v>
      </c>
      <c r="B53" s="3">
        <v>0.18145866122873572</v>
      </c>
      <c r="C53" s="3">
        <v>2.9999999870273131E-2</v>
      </c>
      <c r="D53" s="11">
        <v>0</v>
      </c>
      <c r="E53" s="11">
        <v>0.14803059799232043</v>
      </c>
      <c r="F53" s="11">
        <v>0</v>
      </c>
      <c r="G53" s="11">
        <v>0</v>
      </c>
      <c r="H53" s="11">
        <v>0</v>
      </c>
      <c r="I53" s="11">
        <v>0</v>
      </c>
      <c r="J53" s="11">
        <v>0.47601966677557223</v>
      </c>
      <c r="K53" s="11">
        <v>0</v>
      </c>
      <c r="L53" s="11">
        <v>0.18885941235174519</v>
      </c>
      <c r="M53" s="11">
        <v>0.18709032288036218</v>
      </c>
      <c r="N53" s="3">
        <f t="shared" si="12"/>
        <v>3.2927245734925073E-2</v>
      </c>
      <c r="P53" s="15">
        <f t="shared" si="13"/>
        <v>0.16532691064251245</v>
      </c>
      <c r="Q53">
        <f t="shared" si="14"/>
        <v>0.52760129143591383</v>
      </c>
      <c r="R53" s="26">
        <f t="shared" si="15"/>
        <v>0.16771317599574492</v>
      </c>
      <c r="S53">
        <f t="shared" si="0"/>
        <v>0.11095700323222868</v>
      </c>
      <c r="T53">
        <f t="shared" si="1"/>
        <v>4.3199430628806769E-3</v>
      </c>
      <c r="U53">
        <f t="shared" si="2"/>
        <v>0</v>
      </c>
      <c r="V53">
        <f t="shared" si="3"/>
        <v>9.5219213763088673E-2</v>
      </c>
      <c r="W53">
        <f t="shared" si="4"/>
        <v>0</v>
      </c>
      <c r="X53">
        <f t="shared" si="5"/>
        <v>0</v>
      </c>
      <c r="Y53">
        <f t="shared" si="6"/>
        <v>0.27104299784184738</v>
      </c>
      <c r="Z53">
        <f t="shared" si="7"/>
        <v>3.9549757221260244E-2</v>
      </c>
      <c r="AA53">
        <f t="shared" si="8"/>
        <v>0</v>
      </c>
      <c r="AB53">
        <f t="shared" si="9"/>
        <v>0.18686901859402885</v>
      </c>
    </row>
    <row r="54" spans="1:28" x14ac:dyDescent="0.25">
      <c r="A54" t="s">
        <v>64</v>
      </c>
      <c r="B54" s="3">
        <v>0.17980278839358707</v>
      </c>
      <c r="C54" s="3">
        <v>3.2499999870273168E-2</v>
      </c>
      <c r="D54" s="11">
        <v>0</v>
      </c>
      <c r="E54" s="11">
        <v>0.14688619524971741</v>
      </c>
      <c r="F54" s="11">
        <v>0</v>
      </c>
      <c r="G54" s="11">
        <v>0</v>
      </c>
      <c r="H54" s="11">
        <v>0</v>
      </c>
      <c r="I54" s="11">
        <v>0</v>
      </c>
      <c r="J54" s="11">
        <v>0.47534252642213909</v>
      </c>
      <c r="K54" s="11">
        <v>0</v>
      </c>
      <c r="L54" s="11">
        <v>0.1789932331840452</v>
      </c>
      <c r="M54" s="11">
        <v>0.19877804514409839</v>
      </c>
      <c r="N54" s="3">
        <f t="shared" si="12"/>
        <v>3.2329042714109052E-2</v>
      </c>
      <c r="P54" s="15">
        <f t="shared" si="13"/>
        <v>0.1807535920918584</v>
      </c>
      <c r="Q54">
        <f t="shared" si="14"/>
        <v>0.53048495883609381</v>
      </c>
      <c r="R54" s="26">
        <f t="shared" si="15"/>
        <v>0.18361952685223618</v>
      </c>
      <c r="S54">
        <f t="shared" si="0"/>
        <v>0.11814964474575924</v>
      </c>
      <c r="T54">
        <f t="shared" si="1"/>
        <v>3.5549801475039341E-3</v>
      </c>
      <c r="U54">
        <f t="shared" si="2"/>
        <v>0</v>
      </c>
      <c r="V54">
        <f t="shared" si="3"/>
        <v>9.9351887055430549E-2</v>
      </c>
      <c r="W54">
        <f t="shared" si="4"/>
        <v>0</v>
      </c>
      <c r="X54">
        <f t="shared" si="5"/>
        <v>0</v>
      </c>
      <c r="Y54">
        <f t="shared" si="6"/>
        <v>0.26753770157717405</v>
      </c>
      <c r="Z54">
        <f t="shared" si="7"/>
        <v>4.7179254116773935E-2</v>
      </c>
      <c r="AA54">
        <f t="shared" si="8"/>
        <v>0</v>
      </c>
      <c r="AB54">
        <f t="shared" si="9"/>
        <v>0.18419530253059432</v>
      </c>
    </row>
    <row r="55" spans="1:28" x14ac:dyDescent="0.25">
      <c r="A55" t="s">
        <v>65</v>
      </c>
      <c r="B55" s="3">
        <v>0.17824573073150846</v>
      </c>
      <c r="C55" s="3">
        <v>3.4999999870273149E-2</v>
      </c>
      <c r="D55" s="11">
        <v>0</v>
      </c>
      <c r="E55" s="11">
        <v>0.14574180338574752</v>
      </c>
      <c r="F55" s="11">
        <v>0</v>
      </c>
      <c r="G55" s="11">
        <v>0</v>
      </c>
      <c r="H55" s="11">
        <v>0</v>
      </c>
      <c r="I55" s="11">
        <v>0</v>
      </c>
      <c r="J55" s="11">
        <v>0.47466537295264188</v>
      </c>
      <c r="K55" s="11">
        <v>0</v>
      </c>
      <c r="L55" s="11">
        <v>0.16912705372783121</v>
      </c>
      <c r="M55" s="11">
        <v>0.21046576993377933</v>
      </c>
      <c r="N55" s="3">
        <f t="shared" si="12"/>
        <v>3.177154052400942E-2</v>
      </c>
      <c r="P55" s="15">
        <f t="shared" si="13"/>
        <v>0.19635813843414657</v>
      </c>
      <c r="Q55">
        <f t="shared" si="14"/>
        <v>0.53336861939950864</v>
      </c>
      <c r="R55" s="26">
        <f t="shared" si="15"/>
        <v>0.19975620867251528</v>
      </c>
      <c r="S55">
        <f t="shared" si="0"/>
        <v>0.12539141850730648</v>
      </c>
      <c r="T55">
        <f t="shared" si="1"/>
        <v>2.7962131837432759E-3</v>
      </c>
      <c r="U55">
        <f t="shared" si="2"/>
        <v>0</v>
      </c>
      <c r="V55">
        <f t="shared" si="3"/>
        <v>0.10346748090412618</v>
      </c>
      <c r="W55">
        <f t="shared" si="4"/>
        <v>0</v>
      </c>
      <c r="X55">
        <f t="shared" si="5"/>
        <v>0</v>
      </c>
      <c r="Y55">
        <f t="shared" si="6"/>
        <v>0.26430683342289873</v>
      </c>
      <c r="Z55">
        <f t="shared" si="7"/>
        <v>5.4893850412307682E-2</v>
      </c>
      <c r="AA55">
        <f t="shared" si="8"/>
        <v>0</v>
      </c>
      <c r="AB55">
        <f t="shared" si="9"/>
        <v>0.18119048921630412</v>
      </c>
    </row>
    <row r="56" spans="1:28" x14ac:dyDescent="0.25">
      <c r="A56" t="s">
        <v>66</v>
      </c>
      <c r="B56" s="3">
        <v>0.17679009918140431</v>
      </c>
      <c r="C56" s="3">
        <v>3.7499999850409263E-2</v>
      </c>
      <c r="D56" s="11">
        <v>0</v>
      </c>
      <c r="E56" s="11">
        <v>0.14459740182647843</v>
      </c>
      <c r="F56" s="11">
        <v>0</v>
      </c>
      <c r="G56" s="11">
        <v>0</v>
      </c>
      <c r="H56" s="11">
        <v>0</v>
      </c>
      <c r="I56" s="11">
        <v>0</v>
      </c>
      <c r="J56" s="11">
        <v>0.47398823191763817</v>
      </c>
      <c r="K56" s="11">
        <v>0</v>
      </c>
      <c r="L56" s="11">
        <v>0.15926087453793181</v>
      </c>
      <c r="M56" s="11">
        <v>0.22215349171795171</v>
      </c>
      <c r="N56" s="3">
        <f t="shared" si="12"/>
        <v>3.1254739168570772E-2</v>
      </c>
      <c r="P56" s="15">
        <f t="shared" si="13"/>
        <v>0.21211595006760256</v>
      </c>
      <c r="Q56">
        <f t="shared" si="14"/>
        <v>0.53625228613653131</v>
      </c>
      <c r="R56" s="26">
        <f t="shared" si="15"/>
        <v>0.21609982066782157</v>
      </c>
      <c r="S56">
        <f t="shared" si="0"/>
        <v>0.13258121392416367</v>
      </c>
      <c r="T56">
        <f t="shared" si="1"/>
        <v>2.0316012120989292E-3</v>
      </c>
      <c r="U56">
        <f t="shared" si="2"/>
        <v>0</v>
      </c>
      <c r="V56">
        <f t="shared" si="3"/>
        <v>0.10759906661767411</v>
      </c>
      <c r="W56">
        <f t="shared" si="4"/>
        <v>0</v>
      </c>
      <c r="X56">
        <f t="shared" si="5"/>
        <v>0</v>
      </c>
      <c r="Y56">
        <f t="shared" si="6"/>
        <v>0.26080286313273854</v>
      </c>
      <c r="Z56">
        <f t="shared" si="7"/>
        <v>6.2519027556650467E-2</v>
      </c>
      <c r="AA56">
        <f t="shared" si="8"/>
        <v>0</v>
      </c>
      <c r="AB56">
        <f t="shared" si="9"/>
        <v>0.1785177297816031</v>
      </c>
    </row>
    <row r="57" spans="1:28" x14ac:dyDescent="0.25">
      <c r="A57" t="s">
        <v>67</v>
      </c>
      <c r="B57" s="3">
        <v>0.1754384183580078</v>
      </c>
      <c r="C57" s="3">
        <v>3.9999999870273271E-2</v>
      </c>
      <c r="D57" s="11">
        <v>0</v>
      </c>
      <c r="E57" s="11">
        <v>0.14345299580695919</v>
      </c>
      <c r="F57" s="11">
        <v>0</v>
      </c>
      <c r="G57" s="11">
        <v>0</v>
      </c>
      <c r="H57" s="11">
        <v>0</v>
      </c>
      <c r="I57" s="11">
        <v>0</v>
      </c>
      <c r="J57" s="11">
        <v>0.47331111272680887</v>
      </c>
      <c r="K57" s="11">
        <v>0</v>
      </c>
      <c r="L57" s="11">
        <v>0.14939469373678771</v>
      </c>
      <c r="M57" s="11">
        <v>0.23384119772944417</v>
      </c>
      <c r="N57" s="3">
        <f t="shared" si="12"/>
        <v>3.0778638635959369E-2</v>
      </c>
      <c r="P57" s="15">
        <f t="shared" si="13"/>
        <v>0.22800023076272502</v>
      </c>
      <c r="Q57">
        <f t="shared" si="14"/>
        <v>0.53913595792322422</v>
      </c>
      <c r="R57" s="26">
        <f t="shared" si="15"/>
        <v>0.23262442135706357</v>
      </c>
      <c r="S57">
        <f t="shared" si="0"/>
        <v>0.13971886930834038</v>
      </c>
      <c r="T57">
        <f t="shared" si="1"/>
        <v>1.2610256270933942E-3</v>
      </c>
      <c r="U57">
        <f t="shared" si="2"/>
        <v>0</v>
      </c>
      <c r="V57">
        <f t="shared" si="3"/>
        <v>0.11174517905343573</v>
      </c>
      <c r="W57">
        <f t="shared" si="4"/>
        <v>0</v>
      </c>
      <c r="X57">
        <f t="shared" si="5"/>
        <v>0</v>
      </c>
      <c r="Y57">
        <f t="shared" si="6"/>
        <v>0.25702608680951933</v>
      </c>
      <c r="Z57">
        <f t="shared" si="7"/>
        <v>7.0058332285024644E-2</v>
      </c>
      <c r="AA57">
        <f t="shared" si="8"/>
        <v>0</v>
      </c>
      <c r="AB57">
        <f t="shared" si="9"/>
        <v>0.17617723186719353</v>
      </c>
    </row>
    <row r="58" spans="1:28" x14ac:dyDescent="0.25">
      <c r="A58" t="s">
        <v>68</v>
      </c>
      <c r="B58" s="3">
        <v>0.1741931081915338</v>
      </c>
      <c r="C58" s="3">
        <v>4.2499999849682363E-2</v>
      </c>
      <c r="D58" s="11">
        <v>0</v>
      </c>
      <c r="E58" s="11">
        <v>0.14230859744755425</v>
      </c>
      <c r="F58" s="11">
        <v>0</v>
      </c>
      <c r="G58" s="11">
        <v>0</v>
      </c>
      <c r="H58" s="11">
        <v>0</v>
      </c>
      <c r="I58" s="11">
        <v>0</v>
      </c>
      <c r="J58" s="11">
        <v>0.47263395707513678</v>
      </c>
      <c r="K58" s="11">
        <v>0</v>
      </c>
      <c r="L58" s="11">
        <v>0.13952851549018885</v>
      </c>
      <c r="M58" s="11">
        <v>0.24552892998712028</v>
      </c>
      <c r="N58" s="3">
        <f t="shared" si="12"/>
        <v>3.0343238941427399E-2</v>
      </c>
      <c r="P58" s="15">
        <f t="shared" si="13"/>
        <v>0.24398209717316452</v>
      </c>
      <c r="Q58">
        <f t="shared" si="14"/>
        <v>0.54201962120605007</v>
      </c>
      <c r="R58" s="26">
        <f t="shared" si="15"/>
        <v>0.24930159790619255</v>
      </c>
      <c r="S58">
        <f t="shared" si="0"/>
        <v>0.14696133049863402</v>
      </c>
      <c r="T58">
        <f t="shared" si="1"/>
        <v>5.0228657673214816E-4</v>
      </c>
      <c r="U58">
        <f t="shared" si="2"/>
        <v>0</v>
      </c>
      <c r="V58">
        <f t="shared" si="3"/>
        <v>0.11586071433284868</v>
      </c>
      <c r="W58">
        <f t="shared" si="4"/>
        <v>0</v>
      </c>
      <c r="X58">
        <f t="shared" si="5"/>
        <v>0</v>
      </c>
      <c r="Y58">
        <f t="shared" si="6"/>
        <v>0.25379504082139803</v>
      </c>
      <c r="Z58">
        <f t="shared" si="7"/>
        <v>7.7771460523998859E-2</v>
      </c>
      <c r="AA58">
        <f t="shared" si="8"/>
        <v>0</v>
      </c>
      <c r="AB58">
        <f t="shared" si="9"/>
        <v>0.17317230902428588</v>
      </c>
    </row>
    <row r="59" spans="1:28" x14ac:dyDescent="0.25">
      <c r="A59" t="s">
        <v>69</v>
      </c>
      <c r="B59" s="3">
        <v>0.17305646497826899</v>
      </c>
      <c r="C59" s="3">
        <v>4.4999999870273019E-2</v>
      </c>
      <c r="D59" s="11">
        <v>0</v>
      </c>
      <c r="E59" s="11">
        <v>0.14116421022596373</v>
      </c>
      <c r="F59" s="11">
        <v>0</v>
      </c>
      <c r="G59" s="11">
        <v>0</v>
      </c>
      <c r="H59" s="11">
        <v>0</v>
      </c>
      <c r="I59" s="11">
        <v>0</v>
      </c>
      <c r="J59" s="11">
        <v>0.47195678873685099</v>
      </c>
      <c r="K59" s="11">
        <v>0</v>
      </c>
      <c r="L59" s="11">
        <v>0.12966233671124963</v>
      </c>
      <c r="M59" s="11">
        <v>0.25721666432593548</v>
      </c>
      <c r="N59" s="3">
        <f t="shared" si="12"/>
        <v>2.994854007077484E-2</v>
      </c>
      <c r="P59" s="15">
        <f t="shared" si="13"/>
        <v>0.26003073549389644</v>
      </c>
      <c r="Q59">
        <f t="shared" si="14"/>
        <v>0.54490327762890112</v>
      </c>
      <c r="R59" s="26">
        <f t="shared" si="15"/>
        <v>0.26610058692277266</v>
      </c>
      <c r="S59">
        <f t="shared" si="0"/>
        <v>0.15433021225385662</v>
      </c>
      <c r="T59">
        <f t="shared" si="1"/>
        <v>0</v>
      </c>
      <c r="U59">
        <f t="shared" si="2"/>
        <v>0</v>
      </c>
      <c r="V59">
        <f t="shared" si="3"/>
        <v>0.12021961381798794</v>
      </c>
      <c r="W59">
        <f t="shared" si="4"/>
        <v>0</v>
      </c>
      <c r="X59">
        <f t="shared" si="5"/>
        <v>0</v>
      </c>
      <c r="Y59">
        <f t="shared" si="6"/>
        <v>0.24893748331768484</v>
      </c>
      <c r="Z59">
        <f t="shared" si="7"/>
        <v>8.5281025648863751E-2</v>
      </c>
      <c r="AA59">
        <f t="shared" si="8"/>
        <v>0</v>
      </c>
      <c r="AB59">
        <f t="shared" si="9"/>
        <v>0.16975037340213439</v>
      </c>
    </row>
    <row r="60" spans="1:28" x14ac:dyDescent="0.25">
      <c r="A60" t="s">
        <v>70</v>
      </c>
      <c r="B60" s="3">
        <v>0.17202752458469098</v>
      </c>
      <c r="C60" s="3">
        <v>4.7499999872418916E-2</v>
      </c>
      <c r="D60" s="11">
        <v>0</v>
      </c>
      <c r="E60" s="11">
        <v>0.13994039768104755</v>
      </c>
      <c r="F60" s="11">
        <v>0</v>
      </c>
      <c r="G60" s="11">
        <v>1.4054220302458099E-3</v>
      </c>
      <c r="H60" s="11">
        <v>0</v>
      </c>
      <c r="I60" s="11">
        <v>0</v>
      </c>
      <c r="J60" s="11">
        <v>0.4708617075819011</v>
      </c>
      <c r="K60" s="11">
        <v>0</v>
      </c>
      <c r="L60" s="11">
        <v>0.1208967002361144</v>
      </c>
      <c r="M60" s="11">
        <v>0.26689577247069107</v>
      </c>
      <c r="N60" s="3">
        <f t="shared" si="12"/>
        <v>2.9593469214736459E-2</v>
      </c>
      <c r="P60" s="15">
        <f t="shared" si="13"/>
        <v>0.2761186036193537</v>
      </c>
      <c r="Q60">
        <f t="shared" si="14"/>
        <v>0.54842262970305256</v>
      </c>
      <c r="R60" s="26">
        <f t="shared" si="15"/>
        <v>0.28300157480357563</v>
      </c>
      <c r="S60">
        <f t="shared" si="0"/>
        <v>0.16204348009324188</v>
      </c>
      <c r="T60">
        <f t="shared" si="1"/>
        <v>0</v>
      </c>
      <c r="U60">
        <f t="shared" si="2"/>
        <v>0</v>
      </c>
      <c r="V60">
        <f t="shared" si="3"/>
        <v>0.12501439787324245</v>
      </c>
      <c r="W60">
        <f t="shared" si="4"/>
        <v>0</v>
      </c>
      <c r="X60">
        <f t="shared" si="5"/>
        <v>0</v>
      </c>
      <c r="Y60">
        <f t="shared" si="6"/>
        <v>0.24148825453510506</v>
      </c>
      <c r="Z60">
        <f t="shared" si="7"/>
        <v>9.2564008654739474E-2</v>
      </c>
      <c r="AA60">
        <f t="shared" si="8"/>
        <v>0</v>
      </c>
      <c r="AB60">
        <f t="shared" si="9"/>
        <v>0.16489398136716774</v>
      </c>
    </row>
    <row r="61" spans="1:28" x14ac:dyDescent="0.25">
      <c r="A61" t="s">
        <v>71</v>
      </c>
      <c r="B61" s="3">
        <v>0.17107647193093914</v>
      </c>
      <c r="C61" s="3">
        <v>4.9999999878048436E-2</v>
      </c>
      <c r="D61" s="11">
        <v>0</v>
      </c>
      <c r="E61" s="11">
        <v>0.13858765404521931</v>
      </c>
      <c r="F61" s="11">
        <v>0</v>
      </c>
      <c r="G61" s="11">
        <v>5.0925077222726753E-3</v>
      </c>
      <c r="H61" s="11">
        <v>0</v>
      </c>
      <c r="I61" s="11">
        <v>0</v>
      </c>
      <c r="J61" s="11">
        <v>0.4690880868848129</v>
      </c>
      <c r="K61" s="11">
        <v>0</v>
      </c>
      <c r="L61" s="11">
        <v>0.11391776821365135</v>
      </c>
      <c r="M61" s="11">
        <v>0.27331398313404393</v>
      </c>
      <c r="N61" s="3">
        <f t="shared" si="12"/>
        <v>2.9267159248337407E-2</v>
      </c>
      <c r="P61" s="15">
        <f t="shared" si="13"/>
        <v>0.29226695707304884</v>
      </c>
      <c r="Q61">
        <f t="shared" si="14"/>
        <v>0.55297400031124577</v>
      </c>
      <c r="R61" s="26">
        <f t="shared" si="15"/>
        <v>0.30003619757561817</v>
      </c>
      <c r="S61">
        <f t="shared" si="0"/>
        <v>0.16975679745155292</v>
      </c>
      <c r="T61">
        <f t="shared" si="1"/>
        <v>0</v>
      </c>
      <c r="U61">
        <f t="shared" si="2"/>
        <v>0</v>
      </c>
      <c r="V61">
        <f t="shared" si="3"/>
        <v>0.12980919286672768</v>
      </c>
      <c r="W61">
        <f t="shared" si="4"/>
        <v>0</v>
      </c>
      <c r="X61">
        <f t="shared" si="5"/>
        <v>0</v>
      </c>
      <c r="Y61">
        <f t="shared" si="6"/>
        <v>0.23403901080340397</v>
      </c>
      <c r="Z61">
        <f t="shared" si="7"/>
        <v>9.9846832964696569E-2</v>
      </c>
      <c r="AA61">
        <f t="shared" si="8"/>
        <v>0</v>
      </c>
      <c r="AB61">
        <f t="shared" si="9"/>
        <v>0.16003760569865275</v>
      </c>
    </row>
    <row r="62" spans="1:28" x14ac:dyDescent="0.25">
      <c r="A62" t="s">
        <v>72</v>
      </c>
      <c r="B62" s="3">
        <v>0.17019630609476047</v>
      </c>
      <c r="C62" s="3">
        <v>5.2499999881531964E-2</v>
      </c>
      <c r="D62" s="11">
        <v>0</v>
      </c>
      <c r="E62" s="11">
        <v>0.13723496729192661</v>
      </c>
      <c r="F62" s="11">
        <v>0</v>
      </c>
      <c r="G62" s="11">
        <v>8.7795751530486497E-3</v>
      </c>
      <c r="H62" s="11">
        <v>0</v>
      </c>
      <c r="I62" s="11">
        <v>0</v>
      </c>
      <c r="J62" s="11">
        <v>0.46731445098217567</v>
      </c>
      <c r="K62" s="11">
        <v>0</v>
      </c>
      <c r="L62" s="11">
        <v>0.10693881596845149</v>
      </c>
      <c r="M62" s="11">
        <v>0.27973219060439747</v>
      </c>
      <c r="N62" s="3">
        <f t="shared" si="12"/>
        <v>2.8966782608301399E-2</v>
      </c>
      <c r="P62" s="15">
        <f t="shared" si="13"/>
        <v>0.30846732861699983</v>
      </c>
      <c r="Q62">
        <f t="shared" si="14"/>
        <v>0.55752533381945557</v>
      </c>
      <c r="R62" s="26">
        <f t="shared" si="15"/>
        <v>0.31718573866084476</v>
      </c>
      <c r="S62">
        <f t="shared" si="0"/>
        <v>0.17747011428925727</v>
      </c>
      <c r="T62">
        <f t="shared" si="1"/>
        <v>0</v>
      </c>
      <c r="U62">
        <f t="shared" si="2"/>
        <v>0</v>
      </c>
      <c r="V62">
        <f t="shared" si="3"/>
        <v>0.1346039812013117</v>
      </c>
      <c r="W62">
        <f t="shared" si="4"/>
        <v>0</v>
      </c>
      <c r="X62">
        <f t="shared" si="5"/>
        <v>0</v>
      </c>
      <c r="Y62">
        <f t="shared" si="6"/>
        <v>0.22658977596188509</v>
      </c>
      <c r="Z62">
        <f t="shared" si="7"/>
        <v>0.10712968018464232</v>
      </c>
      <c r="AA62">
        <f t="shared" si="8"/>
        <v>0</v>
      </c>
      <c r="AB62">
        <f t="shared" si="9"/>
        <v>0.15518121883815605</v>
      </c>
    </row>
    <row r="63" spans="1:28" x14ac:dyDescent="0.25">
      <c r="A63" t="s">
        <v>73</v>
      </c>
      <c r="B63" s="3">
        <v>0.16938813209520079</v>
      </c>
      <c r="C63" s="3">
        <v>5.4999999881531758E-2</v>
      </c>
      <c r="D63" s="11">
        <v>0</v>
      </c>
      <c r="E63" s="11">
        <v>0.13588217154427348</v>
      </c>
      <c r="F63" s="11">
        <v>0</v>
      </c>
      <c r="G63" s="11">
        <v>1.2466685279298294E-2</v>
      </c>
      <c r="H63" s="11">
        <v>0</v>
      </c>
      <c r="I63" s="11">
        <v>0</v>
      </c>
      <c r="J63" s="11">
        <v>0.46554078827773071</v>
      </c>
      <c r="K63" s="11">
        <v>0</v>
      </c>
      <c r="L63" s="11">
        <v>9.9959913587086724E-2</v>
      </c>
      <c r="M63" s="11">
        <v>0.28615044131161077</v>
      </c>
      <c r="N63" s="3">
        <f t="shared" si="12"/>
        <v>2.8692339294701191E-2</v>
      </c>
      <c r="P63" s="15">
        <f t="shared" si="13"/>
        <v>0.32469807182607247</v>
      </c>
      <c r="Q63">
        <f t="shared" si="14"/>
        <v>0.56207673449744511</v>
      </c>
      <c r="R63" s="26">
        <f t="shared" si="15"/>
        <v>0.33442878068134818</v>
      </c>
      <c r="S63">
        <f t="shared" si="0"/>
        <v>0.1851834239422756</v>
      </c>
      <c r="T63">
        <f t="shared" si="1"/>
        <v>0</v>
      </c>
      <c r="U63">
        <f t="shared" si="2"/>
        <v>0</v>
      </c>
      <c r="V63">
        <f t="shared" si="3"/>
        <v>0.13939877591127633</v>
      </c>
      <c r="W63">
        <f t="shared" si="4"/>
        <v>0</v>
      </c>
      <c r="X63">
        <f t="shared" si="5"/>
        <v>0</v>
      </c>
      <c r="Y63">
        <f t="shared" si="6"/>
        <v>0.21914053993605576</v>
      </c>
      <c r="Z63">
        <f t="shared" si="7"/>
        <v>0.11441252816810304</v>
      </c>
      <c r="AA63">
        <f t="shared" si="8"/>
        <v>0</v>
      </c>
      <c r="AB63">
        <f t="shared" si="9"/>
        <v>0.15032483573653824</v>
      </c>
    </row>
    <row r="64" spans="1:28" x14ac:dyDescent="0.25">
      <c r="A64" t="s">
        <v>74</v>
      </c>
      <c r="B64" s="3">
        <v>0.16865298487456978</v>
      </c>
      <c r="C64" s="3">
        <v>5.7499999881532024E-2</v>
      </c>
      <c r="D64" s="11">
        <v>0</v>
      </c>
      <c r="E64" s="11">
        <v>0.13452936078529026</v>
      </c>
      <c r="F64" s="11">
        <v>0</v>
      </c>
      <c r="G64" s="11">
        <v>1.6153809412610343E-2</v>
      </c>
      <c r="H64" s="11">
        <v>0</v>
      </c>
      <c r="I64" s="11">
        <v>0</v>
      </c>
      <c r="J64" s="11">
        <v>0.46376721942776788</v>
      </c>
      <c r="K64" s="11">
        <v>0</v>
      </c>
      <c r="L64" s="11">
        <v>9.29810148444742E-2</v>
      </c>
      <c r="M64" s="11">
        <v>0.29256859552985731</v>
      </c>
      <c r="N64" s="3">
        <f t="shared" si="12"/>
        <v>2.8443829307101865E-2</v>
      </c>
      <c r="P64" s="15">
        <f t="shared" si="13"/>
        <v>0.34093674609017915</v>
      </c>
      <c r="Q64">
        <f t="shared" si="14"/>
        <v>0.56662816129119498</v>
      </c>
      <c r="R64" s="26">
        <f t="shared" si="15"/>
        <v>0.35174277164338213</v>
      </c>
      <c r="S64">
        <f t="shared" si="0"/>
        <v>0.19289672586868023</v>
      </c>
      <c r="T64">
        <f t="shared" si="1"/>
        <v>0</v>
      </c>
      <c r="U64">
        <f t="shared" si="2"/>
        <v>0</v>
      </c>
      <c r="V64">
        <f t="shared" si="3"/>
        <v>0.14419357405060454</v>
      </c>
      <c r="W64">
        <f t="shared" si="4"/>
        <v>0</v>
      </c>
      <c r="X64">
        <f t="shared" si="5"/>
        <v>0</v>
      </c>
      <c r="Y64">
        <f t="shared" si="6"/>
        <v>0.21169129572634326</v>
      </c>
      <c r="Z64">
        <f t="shared" si="7"/>
        <v>0.12169538175988145</v>
      </c>
      <c r="AA64">
        <f t="shared" si="8"/>
        <v>0</v>
      </c>
      <c r="AB64">
        <f t="shared" si="9"/>
        <v>0.14546846261034385</v>
      </c>
    </row>
    <row r="65" spans="1:28" x14ac:dyDescent="0.25">
      <c r="A65" t="s">
        <v>75</v>
      </c>
      <c r="B65" s="3">
        <v>0.16799182315073632</v>
      </c>
      <c r="C65" s="3">
        <v>5.9999999881532207E-2</v>
      </c>
      <c r="D65" s="11">
        <v>0</v>
      </c>
      <c r="E65" s="11">
        <v>0.13317697963212297</v>
      </c>
      <c r="F65" s="11">
        <v>0</v>
      </c>
      <c r="G65" s="11">
        <v>1.9840734508905212E-2</v>
      </c>
      <c r="H65" s="11">
        <v>0</v>
      </c>
      <c r="I65" s="11">
        <v>0</v>
      </c>
      <c r="J65" s="11">
        <v>0.46199355136502962</v>
      </c>
      <c r="K65" s="11">
        <v>0</v>
      </c>
      <c r="L65" s="11">
        <v>8.600191617498891E-2</v>
      </c>
      <c r="M65" s="11">
        <v>0.29898681831895346</v>
      </c>
      <c r="N65" s="3">
        <f t="shared" si="12"/>
        <v>2.8221252645508271E-2</v>
      </c>
      <c r="P65" s="15">
        <f t="shared" si="13"/>
        <v>0.35716024004153574</v>
      </c>
      <c r="Q65">
        <f t="shared" si="14"/>
        <v>0.57117928152868269</v>
      </c>
      <c r="R65" s="26">
        <f t="shared" si="15"/>
        <v>0.36910412939396969</v>
      </c>
      <c r="S65">
        <f t="shared" si="0"/>
        <v>0.20061002467562042</v>
      </c>
      <c r="T65">
        <f t="shared" si="1"/>
        <v>0</v>
      </c>
      <c r="U65">
        <f t="shared" si="2"/>
        <v>0</v>
      </c>
      <c r="V65">
        <f t="shared" si="3"/>
        <v>0.14898837390156441</v>
      </c>
      <c r="W65">
        <f t="shared" si="4"/>
        <v>0</v>
      </c>
      <c r="X65">
        <f t="shared" si="5"/>
        <v>0</v>
      </c>
      <c r="Y65">
        <f t="shared" si="6"/>
        <v>0.20424205243287064</v>
      </c>
      <c r="Z65">
        <f t="shared" si="7"/>
        <v>0.12897823919813317</v>
      </c>
      <c r="AA65">
        <f t="shared" si="8"/>
        <v>0</v>
      </c>
      <c r="AB65">
        <f t="shared" si="9"/>
        <v>0.14061208929235394</v>
      </c>
    </row>
    <row r="66" spans="1:28" x14ac:dyDescent="0.25">
      <c r="A66" t="s">
        <v>76</v>
      </c>
      <c r="B66" s="3">
        <v>0.16740552353460733</v>
      </c>
      <c r="C66" s="3">
        <v>6.2499999881532084E-2</v>
      </c>
      <c r="D66" s="11">
        <v>0</v>
      </c>
      <c r="E66" s="11">
        <v>0.13182398402149409</v>
      </c>
      <c r="F66" s="11">
        <v>0</v>
      </c>
      <c r="G66" s="11">
        <v>2.3527925681411502E-2</v>
      </c>
      <c r="H66" s="11">
        <v>0</v>
      </c>
      <c r="I66" s="11">
        <v>0</v>
      </c>
      <c r="J66" s="11">
        <v>0.46021998815198406</v>
      </c>
      <c r="K66" s="11">
        <v>0</v>
      </c>
      <c r="L66" s="11">
        <v>7.9023093096659794E-2</v>
      </c>
      <c r="M66" s="11">
        <v>0.30540500904845058</v>
      </c>
      <c r="N66" s="3">
        <f t="shared" si="12"/>
        <v>2.8024609309895969E-2</v>
      </c>
      <c r="P66" s="15">
        <f t="shared" si="13"/>
        <v>0.37334490859025699</v>
      </c>
      <c r="Q66">
        <f t="shared" si="14"/>
        <v>0.57573082659482255</v>
      </c>
      <c r="R66" s="26">
        <f t="shared" si="15"/>
        <v>0.38648839568587035</v>
      </c>
      <c r="S66">
        <f t="shared" si="0"/>
        <v>0.20832334545654829</v>
      </c>
      <c r="T66">
        <f t="shared" si="1"/>
        <v>0</v>
      </c>
      <c r="U66">
        <f t="shared" si="2"/>
        <v>0</v>
      </c>
      <c r="V66">
        <f t="shared" si="3"/>
        <v>0.15378316327798006</v>
      </c>
      <c r="W66">
        <f t="shared" si="4"/>
        <v>0</v>
      </c>
      <c r="X66">
        <f t="shared" si="5"/>
        <v>0</v>
      </c>
      <c r="Y66">
        <f t="shared" si="6"/>
        <v>0.19679283585544832</v>
      </c>
      <c r="Z66">
        <f t="shared" si="7"/>
        <v>0.1362610844991127</v>
      </c>
      <c r="AA66">
        <f t="shared" si="8"/>
        <v>0</v>
      </c>
      <c r="AB66">
        <f t="shared" si="9"/>
        <v>0.13575568383080477</v>
      </c>
    </row>
    <row r="67" spans="1:28" x14ac:dyDescent="0.25">
      <c r="A67" t="s">
        <v>77</v>
      </c>
      <c r="B67" s="3">
        <v>0.16689123993216584</v>
      </c>
      <c r="C67" s="3">
        <v>6.4999999922240509E-2</v>
      </c>
      <c r="D67" s="11">
        <v>3.6974734562435058E-3</v>
      </c>
      <c r="E67" s="11">
        <v>0.13003650823280052</v>
      </c>
      <c r="F67" s="11">
        <v>0</v>
      </c>
      <c r="G67" s="11">
        <v>2.6135170988462388E-2</v>
      </c>
      <c r="H67" s="11">
        <v>0</v>
      </c>
      <c r="I67" s="11">
        <v>0</v>
      </c>
      <c r="J67" s="11">
        <v>0.45785709048925671</v>
      </c>
      <c r="K67" s="11">
        <v>0</v>
      </c>
      <c r="L67" s="11">
        <v>7.2870564012607983E-2</v>
      </c>
      <c r="M67" s="11">
        <v>0.30940319282062917</v>
      </c>
      <c r="N67" s="3">
        <f t="shared" si="12"/>
        <v>2.7852685966095747E-2</v>
      </c>
      <c r="P67" s="15">
        <f t="shared" si="13"/>
        <v>0.3894752052214378</v>
      </c>
      <c r="Q67">
        <f t="shared" si="14"/>
        <v>0.57994483866800994</v>
      </c>
      <c r="R67" s="26">
        <f t="shared" si="15"/>
        <v>0.40387121102935025</v>
      </c>
      <c r="S67">
        <f t="shared" si="0"/>
        <v>0.21603664029020914</v>
      </c>
      <c r="T67">
        <f t="shared" si="1"/>
        <v>0</v>
      </c>
      <c r="U67">
        <f t="shared" si="2"/>
        <v>0</v>
      </c>
      <c r="V67">
        <f t="shared" si="3"/>
        <v>0.15857797023987016</v>
      </c>
      <c r="W67">
        <f t="shared" si="4"/>
        <v>0</v>
      </c>
      <c r="X67">
        <f t="shared" si="5"/>
        <v>0</v>
      </c>
      <c r="Y67">
        <f t="shared" si="6"/>
        <v>0.18934358419752831</v>
      </c>
      <c r="Z67">
        <f t="shared" si="7"/>
        <v>0.14354392879601816</v>
      </c>
      <c r="AA67">
        <f t="shared" si="8"/>
        <v>0</v>
      </c>
      <c r="AB67">
        <f t="shared" si="9"/>
        <v>0.13089932170993399</v>
      </c>
    </row>
    <row r="68" spans="1:28" x14ac:dyDescent="0.25">
      <c r="A68" t="s">
        <v>78</v>
      </c>
      <c r="B68" s="3">
        <v>0.1664362756626224</v>
      </c>
      <c r="C68" s="3">
        <v>6.7499999986634251E-2</v>
      </c>
      <c r="D68" s="11">
        <v>9.5461919685343455E-3</v>
      </c>
      <c r="E68" s="11">
        <v>0.12799497240970756</v>
      </c>
      <c r="F68" s="11">
        <v>0</v>
      </c>
      <c r="G68" s="11">
        <v>2.8114502062790918E-2</v>
      </c>
      <c r="H68" s="11">
        <v>0</v>
      </c>
      <c r="I68" s="11">
        <v>0</v>
      </c>
      <c r="J68" s="11">
        <v>0.45515172995820169</v>
      </c>
      <c r="K68" s="11">
        <v>0</v>
      </c>
      <c r="L68" s="11">
        <v>6.719923439888989E-2</v>
      </c>
      <c r="M68" s="11">
        <v>0.3119933692018757</v>
      </c>
      <c r="N68" s="3">
        <f t="shared" si="12"/>
        <v>2.7701033856444433E-2</v>
      </c>
      <c r="P68" s="15">
        <f t="shared" si="13"/>
        <v>0.40556062503742468</v>
      </c>
      <c r="Q68">
        <f t="shared" si="14"/>
        <v>0.58396331267184765</v>
      </c>
      <c r="R68" s="26">
        <f t="shared" si="15"/>
        <v>0.42126489623812685</v>
      </c>
      <c r="S68">
        <f t="shared" si="0"/>
        <v>0.22374996273993344</v>
      </c>
      <c r="T68">
        <f t="shared" si="1"/>
        <v>0</v>
      </c>
      <c r="U68">
        <f t="shared" si="2"/>
        <v>0</v>
      </c>
      <c r="V68">
        <f t="shared" si="3"/>
        <v>0.16337275884210067</v>
      </c>
      <c r="W68">
        <f t="shared" si="4"/>
        <v>0</v>
      </c>
      <c r="X68">
        <f t="shared" si="5"/>
        <v>0</v>
      </c>
      <c r="Y68">
        <f t="shared" si="6"/>
        <v>0.18189435504033033</v>
      </c>
      <c r="Z68">
        <f t="shared" si="7"/>
        <v>0.15082676475479878</v>
      </c>
      <c r="AA68">
        <f t="shared" si="8"/>
        <v>0</v>
      </c>
      <c r="AB68">
        <f t="shared" si="9"/>
        <v>0.12604292880113374</v>
      </c>
    </row>
    <row r="69" spans="1:28" x14ac:dyDescent="0.25">
      <c r="A69" t="s">
        <v>79</v>
      </c>
      <c r="B69" s="3">
        <v>0.16603988089763286</v>
      </c>
      <c r="C69" s="3">
        <v>6.99999999140309E-2</v>
      </c>
      <c r="D69" s="11">
        <v>1.5392107864242716E-2</v>
      </c>
      <c r="E69" s="11">
        <v>0.12595498439675104</v>
      </c>
      <c r="F69" s="11">
        <v>0</v>
      </c>
      <c r="G69" s="11">
        <v>3.009505774714915E-2</v>
      </c>
      <c r="H69" s="11">
        <v>0</v>
      </c>
      <c r="I69" s="11">
        <v>0</v>
      </c>
      <c r="J69" s="11">
        <v>0.45244584566844964</v>
      </c>
      <c r="K69" s="11">
        <v>0</v>
      </c>
      <c r="L69" s="11">
        <v>6.1527502391170455E-2</v>
      </c>
      <c r="M69" s="11">
        <v>0.31458450193223719</v>
      </c>
      <c r="N69" s="3">
        <f t="shared" si="12"/>
        <v>2.7569242048500104E-2</v>
      </c>
      <c r="P69" s="15">
        <f t="shared" si="13"/>
        <v>0.42158546209261255</v>
      </c>
      <c r="Q69">
        <f t="shared" si="14"/>
        <v>0.58798153260711383</v>
      </c>
      <c r="R69" s="26">
        <f t="shared" si="15"/>
        <v>0.43865722307566873</v>
      </c>
      <c r="S69">
        <f t="shared" si="0"/>
        <v>0.23146451578595528</v>
      </c>
      <c r="T69">
        <f t="shared" si="1"/>
        <v>0</v>
      </c>
      <c r="U69">
        <f t="shared" si="2"/>
        <v>0</v>
      </c>
      <c r="V69">
        <f t="shared" si="3"/>
        <v>0.16808803543994372</v>
      </c>
      <c r="W69">
        <f t="shared" si="4"/>
        <v>0</v>
      </c>
      <c r="X69">
        <f t="shared" si="5"/>
        <v>0</v>
      </c>
      <c r="Y69">
        <f t="shared" si="6"/>
        <v>0.17437854434693464</v>
      </c>
      <c r="Z69">
        <f t="shared" si="7"/>
        <v>0.15827133092269044</v>
      </c>
      <c r="AA69">
        <f t="shared" si="8"/>
        <v>0</v>
      </c>
      <c r="AB69">
        <f t="shared" si="9"/>
        <v>0.12122795075262585</v>
      </c>
    </row>
    <row r="70" spans="1:28" x14ac:dyDescent="0.25">
      <c r="A70" t="s">
        <v>80</v>
      </c>
      <c r="B70" s="3">
        <v>0.16570247593080778</v>
      </c>
      <c r="C70" s="3">
        <v>7.2499999914043226E-2</v>
      </c>
      <c r="D70" s="11">
        <v>2.1241989924590015E-2</v>
      </c>
      <c r="E70" s="11">
        <v>0.12391400878354246</v>
      </c>
      <c r="F70" s="11">
        <v>0</v>
      </c>
      <c r="G70" s="11">
        <v>3.2073952887600357E-2</v>
      </c>
      <c r="H70" s="11">
        <v>0</v>
      </c>
      <c r="I70" s="11">
        <v>0</v>
      </c>
      <c r="J70" s="11">
        <v>0.44973996798502303</v>
      </c>
      <c r="K70" s="11">
        <v>0</v>
      </c>
      <c r="L70" s="11">
        <v>5.5856294360683498E-2</v>
      </c>
      <c r="M70" s="11">
        <v>0.31717378605856078</v>
      </c>
      <c r="N70" s="3">
        <f t="shared" si="12"/>
        <v>2.7457310529599932E-2</v>
      </c>
      <c r="P70" s="15">
        <f t="shared" si="13"/>
        <v>0.43753118054987289</v>
      </c>
      <c r="Q70">
        <f t="shared" si="14"/>
        <v>0.59199948576701478</v>
      </c>
      <c r="R70" s="26">
        <f t="shared" si="15"/>
        <v>0.45602828045802474</v>
      </c>
      <c r="S70">
        <f t="shared" si="0"/>
        <v>0.23917683726074554</v>
      </c>
      <c r="T70">
        <f t="shared" si="1"/>
        <v>0</v>
      </c>
      <c r="U70">
        <f t="shared" si="2"/>
        <v>0</v>
      </c>
      <c r="V70">
        <f t="shared" si="3"/>
        <v>0.1728804710243021</v>
      </c>
      <c r="W70">
        <f t="shared" si="4"/>
        <v>0</v>
      </c>
      <c r="X70">
        <f t="shared" si="5"/>
        <v>0</v>
      </c>
      <c r="Y70">
        <f t="shared" si="6"/>
        <v>0.16692549233975945</v>
      </c>
      <c r="Z70">
        <f t="shared" si="7"/>
        <v>0.16556044927939595</v>
      </c>
      <c r="AA70">
        <f t="shared" si="8"/>
        <v>0</v>
      </c>
      <c r="AB70">
        <f t="shared" si="9"/>
        <v>0.1163747406428398</v>
      </c>
    </row>
    <row r="71" spans="1:28" x14ac:dyDescent="0.25">
      <c r="A71" t="s">
        <v>81</v>
      </c>
      <c r="B71" s="3">
        <v>0.16542442173255895</v>
      </c>
      <c r="C71" s="3">
        <v>7.4999999914046475E-2</v>
      </c>
      <c r="D71" s="11">
        <v>2.7088109459394799E-2</v>
      </c>
      <c r="E71" s="11">
        <v>0.12187362513174917</v>
      </c>
      <c r="F71" s="11">
        <v>0</v>
      </c>
      <c r="G71" s="11">
        <v>3.4054166825506715E-2</v>
      </c>
      <c r="H71" s="11">
        <v>0</v>
      </c>
      <c r="I71" s="11">
        <v>0</v>
      </c>
      <c r="J71" s="11">
        <v>0.44703462116383291</v>
      </c>
      <c r="K71" s="11">
        <v>0</v>
      </c>
      <c r="L71" s="11">
        <v>5.0184395041620457E-2</v>
      </c>
      <c r="M71" s="11">
        <v>0.31976508237789592</v>
      </c>
      <c r="N71" s="3">
        <f t="shared" si="12"/>
        <v>2.7365239305551521E-2</v>
      </c>
      <c r="P71" s="15">
        <f t="shared" si="13"/>
        <v>0.45337924792808826</v>
      </c>
      <c r="Q71">
        <f t="shared" si="14"/>
        <v>0.59601780563170736</v>
      </c>
      <c r="R71" s="26">
        <f t="shared" si="15"/>
        <v>0.47335790616975287</v>
      </c>
      <c r="S71">
        <f t="shared" si="0"/>
        <v>0.24688988557085326</v>
      </c>
      <c r="T71">
        <f t="shared" si="1"/>
        <v>0</v>
      </c>
      <c r="U71">
        <f t="shared" si="2"/>
        <v>0</v>
      </c>
      <c r="V71">
        <f t="shared" si="3"/>
        <v>0.17775713826401648</v>
      </c>
      <c r="W71">
        <f t="shared" si="4"/>
        <v>0</v>
      </c>
      <c r="X71">
        <f t="shared" si="5"/>
        <v>0</v>
      </c>
      <c r="Y71">
        <f t="shared" si="6"/>
        <v>0.15954663515546719</v>
      </c>
      <c r="Z71">
        <f t="shared" si="7"/>
        <v>0.17267532906640737</v>
      </c>
      <c r="AA71">
        <f t="shared" si="8"/>
        <v>0</v>
      </c>
      <c r="AB71">
        <f t="shared" si="9"/>
        <v>0.11147379035521217</v>
      </c>
    </row>
    <row r="72" spans="1:28" x14ac:dyDescent="0.25">
      <c r="A72" t="s">
        <v>82</v>
      </c>
      <c r="B72" s="3">
        <v>0.16520594257755919</v>
      </c>
      <c r="C72" s="3">
        <v>7.750099991405468E-2</v>
      </c>
      <c r="D72" s="11">
        <v>3.2942014748762898E-2</v>
      </c>
      <c r="E72" s="11">
        <v>0.11983137747537037</v>
      </c>
      <c r="F72" s="11">
        <v>0</v>
      </c>
      <c r="G72" s="11">
        <v>3.603287514305812E-2</v>
      </c>
      <c r="H72" s="11">
        <v>0</v>
      </c>
      <c r="I72" s="11">
        <v>0</v>
      </c>
      <c r="J72" s="11">
        <v>0.44432705115121213</v>
      </c>
      <c r="K72" s="11">
        <v>0</v>
      </c>
      <c r="L72" s="11">
        <v>4.4511000257994759E-2</v>
      </c>
      <c r="M72" s="11">
        <v>0.32235568122360186</v>
      </c>
      <c r="N72" s="3">
        <f t="shared" si="12"/>
        <v>2.7293003462939783E-2</v>
      </c>
      <c r="P72" s="15">
        <f t="shared" si="13"/>
        <v>0.46911750694240495</v>
      </c>
      <c r="Q72">
        <f t="shared" si="14"/>
        <v>0.60003706014268632</v>
      </c>
      <c r="R72" s="26">
        <f t="shared" si="15"/>
        <v>0.49063261665575325</v>
      </c>
      <c r="S72">
        <f t="shared" si="0"/>
        <v>0.25460321042340783</v>
      </c>
      <c r="T72">
        <f t="shared" si="1"/>
        <v>0</v>
      </c>
      <c r="U72">
        <f t="shared" si="2"/>
        <v>0</v>
      </c>
      <c r="V72">
        <f t="shared" si="3"/>
        <v>0.18255192120813798</v>
      </c>
      <c r="W72">
        <f t="shared" si="4"/>
        <v>0</v>
      </c>
      <c r="X72">
        <f t="shared" si="5"/>
        <v>0</v>
      </c>
      <c r="Y72">
        <f t="shared" si="6"/>
        <v>0.15209740976750932</v>
      </c>
      <c r="Z72">
        <f t="shared" si="7"/>
        <v>0.17995817569943467</v>
      </c>
      <c r="AA72">
        <f t="shared" si="8"/>
        <v>0</v>
      </c>
      <c r="AB72">
        <f t="shared" si="9"/>
        <v>0.10661739153925866</v>
      </c>
    </row>
    <row r="73" spans="1:28" x14ac:dyDescent="0.25">
      <c r="A73" t="s">
        <v>83</v>
      </c>
      <c r="B73" s="3">
        <v>0.1650475014542884</v>
      </c>
      <c r="C73" s="3">
        <v>7.9999999914089584E-2</v>
      </c>
      <c r="D73" s="11">
        <v>3.8788280065215633E-2</v>
      </c>
      <c r="E73" s="11">
        <v>0.11779145389364865</v>
      </c>
      <c r="F73" s="11">
        <v>0</v>
      </c>
      <c r="G73" s="11">
        <v>3.8011619100220759E-2</v>
      </c>
      <c r="H73" s="11">
        <v>0</v>
      </c>
      <c r="I73" s="11">
        <v>0</v>
      </c>
      <c r="J73" s="11">
        <v>0.44162252621572257</v>
      </c>
      <c r="K73" s="11">
        <v>0</v>
      </c>
      <c r="L73" s="11">
        <v>3.884195661748506E-2</v>
      </c>
      <c r="M73" s="11">
        <v>0.32494416410770732</v>
      </c>
      <c r="N73" s="3">
        <f t="shared" si="12"/>
        <v>2.7240677736303332E-2</v>
      </c>
      <c r="P73" s="15">
        <f t="shared" si="13"/>
        <v>0.48470894263277536</v>
      </c>
      <c r="Q73">
        <f t="shared" si="14"/>
        <v>0.60405361626383514</v>
      </c>
      <c r="R73" s="26">
        <f t="shared" si="15"/>
        <v>0.50781138630563871</v>
      </c>
      <c r="S73">
        <f t="shared" ref="S73:S119" si="16">$D$5*D107</f>
        <v>0.26231663130279825</v>
      </c>
      <c r="T73">
        <f t="shared" ref="T73:T119" si="17">$E$5*E107</f>
        <v>0</v>
      </c>
      <c r="U73">
        <f t="shared" ref="U73:U119" si="18">$F$5*F107</f>
        <v>0</v>
      </c>
      <c r="V73">
        <f t="shared" ref="V73:V119" si="19">$G$5*G107</f>
        <v>0.18734663193484971</v>
      </c>
      <c r="W73">
        <f t="shared" ref="W73:W119" si="20">$H$5*H107</f>
        <v>0</v>
      </c>
      <c r="X73">
        <f t="shared" ref="X73:X119" si="21">$I$5*I107</f>
        <v>0</v>
      </c>
      <c r="Y73">
        <f t="shared" ref="Y73:Y119" si="22">$J$5*J107</f>
        <v>0.14464811735752739</v>
      </c>
      <c r="Z73">
        <f t="shared" ref="Z73:Z119" si="23">$K$5*K107</f>
        <v>0.18724093152177168</v>
      </c>
      <c r="AA73">
        <f t="shared" ref="AA73:AA119" si="24">$L$5*L107</f>
        <v>0</v>
      </c>
      <c r="AB73">
        <f t="shared" ref="AB73:AB119" si="25">$M$5*M107</f>
        <v>0.10176103186308839</v>
      </c>
    </row>
    <row r="74" spans="1:28" x14ac:dyDescent="0.25">
      <c r="A74" t="s">
        <v>84</v>
      </c>
      <c r="B74" s="3">
        <v>0.16494904484333697</v>
      </c>
      <c r="C74" s="3">
        <v>8.2499999914026595E-2</v>
      </c>
      <c r="D74" s="11">
        <v>4.463209207331683E-2</v>
      </c>
      <c r="E74" s="11">
        <v>0.11575129372130245</v>
      </c>
      <c r="F74" s="11">
        <v>0</v>
      </c>
      <c r="G74" s="11">
        <v>3.9993018413091615E-2</v>
      </c>
      <c r="H74" s="11">
        <v>0</v>
      </c>
      <c r="I74" s="11">
        <v>0</v>
      </c>
      <c r="J74" s="11">
        <v>0.43891748910126382</v>
      </c>
      <c r="K74" s="11">
        <v>0</v>
      </c>
      <c r="L74" s="11">
        <v>3.316993578346851E-2</v>
      </c>
      <c r="M74" s="11">
        <v>0.32753617090755666</v>
      </c>
      <c r="N74" s="3">
        <f t="shared" si="12"/>
        <v>2.7208187394729192E-2</v>
      </c>
      <c r="P74" s="15">
        <f t="shared" si="13"/>
        <v>0.500154456743792</v>
      </c>
      <c r="Q74">
        <f t="shared" si="14"/>
        <v>0.60807239945481273</v>
      </c>
      <c r="R74" s="26">
        <f t="shared" si="15"/>
        <v>0.52489457803712136</v>
      </c>
      <c r="S74">
        <f t="shared" si="16"/>
        <v>0.27002973602184038</v>
      </c>
      <c r="T74">
        <f t="shared" si="17"/>
        <v>0</v>
      </c>
      <c r="U74">
        <f t="shared" si="18"/>
        <v>0</v>
      </c>
      <c r="V74">
        <f t="shared" si="19"/>
        <v>0.19214155080319872</v>
      </c>
      <c r="W74">
        <f t="shared" si="20"/>
        <v>0</v>
      </c>
      <c r="X74">
        <f t="shared" si="21"/>
        <v>0</v>
      </c>
      <c r="Y74">
        <f t="shared" si="22"/>
        <v>0.13719895360331397</v>
      </c>
      <c r="Z74">
        <f t="shared" si="23"/>
        <v>0.19452400923064972</v>
      </c>
      <c r="AA74">
        <f t="shared" si="24"/>
        <v>0</v>
      </c>
      <c r="AB74">
        <f t="shared" si="25"/>
        <v>9.6904627720907785E-2</v>
      </c>
    </row>
    <row r="75" spans="1:28" x14ac:dyDescent="0.25">
      <c r="A75" t="s">
        <v>85</v>
      </c>
      <c r="B75" s="3">
        <v>0.16491075569200719</v>
      </c>
      <c r="C75" s="3">
        <v>8.4999999914056601E-2</v>
      </c>
      <c r="D75" s="11">
        <v>5.0485322952261644E-2</v>
      </c>
      <c r="E75" s="11">
        <v>0.11370967552325051</v>
      </c>
      <c r="F75" s="11">
        <v>0</v>
      </c>
      <c r="G75" s="11">
        <v>4.1970590576580841E-2</v>
      </c>
      <c r="H75" s="11">
        <v>0</v>
      </c>
      <c r="I75" s="11">
        <v>0</v>
      </c>
      <c r="J75" s="11">
        <v>0.436210843492639</v>
      </c>
      <c r="K75" s="11">
        <v>0</v>
      </c>
      <c r="L75" s="11">
        <v>2.7499276143005947E-2</v>
      </c>
      <c r="M75" s="11">
        <v>0.33012429131226206</v>
      </c>
      <c r="N75" s="3">
        <f t="shared" si="12"/>
        <v>2.7195557342908884E-2</v>
      </c>
      <c r="P75" s="15">
        <f t="shared" si="13"/>
        <v>0.51543029778364136</v>
      </c>
      <c r="Q75">
        <f t="shared" si="14"/>
        <v>0.61208997114222818</v>
      </c>
      <c r="R75" s="26">
        <f t="shared" si="15"/>
        <v>0.54185509168283996</v>
      </c>
      <c r="S75">
        <f t="shared" si="16"/>
        <v>0.27774330604108471</v>
      </c>
      <c r="T75">
        <f t="shared" si="17"/>
        <v>0</v>
      </c>
      <c r="U75">
        <f t="shared" si="18"/>
        <v>0</v>
      </c>
      <c r="V75">
        <f t="shared" si="19"/>
        <v>0.1969361594427502</v>
      </c>
      <c r="W75">
        <f t="shared" si="20"/>
        <v>0</v>
      </c>
      <c r="X75">
        <f t="shared" si="21"/>
        <v>0</v>
      </c>
      <c r="Y75">
        <f t="shared" si="22"/>
        <v>0.129749614572089</v>
      </c>
      <c r="Z75">
        <f t="shared" si="23"/>
        <v>0.20180663123239417</v>
      </c>
      <c r="AA75">
        <f t="shared" si="24"/>
        <v>0</v>
      </c>
      <c r="AB75">
        <f t="shared" si="25"/>
        <v>9.20482732694137E-2</v>
      </c>
    </row>
    <row r="76" spans="1:28" x14ac:dyDescent="0.25">
      <c r="A76" t="s">
        <v>86</v>
      </c>
      <c r="B76" s="3">
        <v>0.16493267592207647</v>
      </c>
      <c r="C76" s="3">
        <v>8.7499999914100512E-2</v>
      </c>
      <c r="D76" s="11">
        <v>5.6333449345302815E-2</v>
      </c>
      <c r="E76" s="11">
        <v>0.11166891063221752</v>
      </c>
      <c r="F76" s="11">
        <v>0</v>
      </c>
      <c r="G76" s="11">
        <v>4.3949756863024339E-2</v>
      </c>
      <c r="H76" s="11">
        <v>0</v>
      </c>
      <c r="I76" s="11">
        <v>0</v>
      </c>
      <c r="J76" s="11">
        <v>0.43350499785783297</v>
      </c>
      <c r="K76" s="11">
        <v>0</v>
      </c>
      <c r="L76" s="11">
        <v>2.1827518306277625E-2</v>
      </c>
      <c r="M76" s="11">
        <v>0.33271536699534465</v>
      </c>
      <c r="N76" s="3">
        <f t="shared" si="12"/>
        <v>2.7202787586816705E-2</v>
      </c>
      <c r="P76" s="15">
        <f t="shared" si="13"/>
        <v>0.53051949484794914</v>
      </c>
      <c r="Q76">
        <f t="shared" si="14"/>
        <v>0.61610793672875097</v>
      </c>
      <c r="R76" s="26">
        <f t="shared" si="15"/>
        <v>0.55867315659122507</v>
      </c>
      <c r="S76">
        <f t="shared" si="16"/>
        <v>0.28545653365431073</v>
      </c>
      <c r="T76">
        <f t="shared" si="17"/>
        <v>0</v>
      </c>
      <c r="U76">
        <f t="shared" si="18"/>
        <v>0</v>
      </c>
      <c r="V76">
        <f t="shared" si="19"/>
        <v>0.20173103002675705</v>
      </c>
      <c r="W76">
        <f t="shared" si="20"/>
        <v>0</v>
      </c>
      <c r="X76">
        <f t="shared" si="21"/>
        <v>0</v>
      </c>
      <c r="Y76">
        <f t="shared" si="22"/>
        <v>0.12230041667869329</v>
      </c>
      <c r="Z76">
        <f t="shared" si="23"/>
        <v>0.20908950966869166</v>
      </c>
      <c r="AA76">
        <f t="shared" si="24"/>
        <v>0</v>
      </c>
      <c r="AB76">
        <f t="shared" si="25"/>
        <v>8.719188113450943E-2</v>
      </c>
    </row>
    <row r="77" spans="1:28" x14ac:dyDescent="0.25">
      <c r="A77" t="s">
        <v>87</v>
      </c>
      <c r="B77" s="3">
        <v>0.16501478153351465</v>
      </c>
      <c r="C77" s="3">
        <v>8.9999999914055009E-2</v>
      </c>
      <c r="D77" s="11">
        <v>6.2182419241063387E-2</v>
      </c>
      <c r="E77" s="11">
        <v>0.10962802164067401</v>
      </c>
      <c r="F77" s="11">
        <v>0</v>
      </c>
      <c r="G77" s="11">
        <v>4.5928764916770733E-2</v>
      </c>
      <c r="H77" s="11">
        <v>0</v>
      </c>
      <c r="I77" s="11">
        <v>0</v>
      </c>
      <c r="J77" s="11">
        <v>0.43079912711680068</v>
      </c>
      <c r="K77" s="11">
        <v>0</v>
      </c>
      <c r="L77" s="11">
        <v>1.6156007899530013E-2</v>
      </c>
      <c r="M77" s="11">
        <v>0.33530565918516125</v>
      </c>
      <c r="N77" s="3">
        <f t="shared" si="12"/>
        <v>2.7229878124553568E-2</v>
      </c>
      <c r="P77" s="15">
        <f t="shared" si="13"/>
        <v>0.54540568473725448</v>
      </c>
      <c r="Q77">
        <f t="shared" si="14"/>
        <v>0.62012589268953922</v>
      </c>
      <c r="R77" s="26">
        <f t="shared" si="15"/>
        <v>0.57532934026616245</v>
      </c>
      <c r="S77">
        <f t="shared" si="16"/>
        <v>0.29316137927112668</v>
      </c>
      <c r="T77">
        <f t="shared" si="17"/>
        <v>0</v>
      </c>
      <c r="U77">
        <f t="shared" si="18"/>
        <v>0</v>
      </c>
      <c r="V77">
        <f t="shared" si="19"/>
        <v>0.20643054309722161</v>
      </c>
      <c r="W77">
        <f t="shared" si="20"/>
        <v>0</v>
      </c>
      <c r="X77">
        <f t="shared" si="21"/>
        <v>0</v>
      </c>
      <c r="Y77">
        <f t="shared" si="22"/>
        <v>0.11475373452281884</v>
      </c>
      <c r="Z77">
        <f t="shared" si="23"/>
        <v>0.21658054935945953</v>
      </c>
      <c r="AA77">
        <f t="shared" si="24"/>
        <v>0</v>
      </c>
      <c r="AB77">
        <f t="shared" si="25"/>
        <v>8.2403787097724612E-2</v>
      </c>
    </row>
    <row r="78" spans="1:28" x14ac:dyDescent="0.25">
      <c r="A78" t="s">
        <v>88</v>
      </c>
      <c r="B78" s="3">
        <v>0.16515698276576724</v>
      </c>
      <c r="C78" s="3">
        <v>9.2499999914079145E-2</v>
      </c>
      <c r="D78" s="11">
        <v>6.8032570893392028E-2</v>
      </c>
      <c r="E78" s="11">
        <v>0.10758690773967554</v>
      </c>
      <c r="F78" s="11">
        <v>0</v>
      </c>
      <c r="G78" s="11">
        <v>4.7907672299078816E-2</v>
      </c>
      <c r="H78" s="11">
        <v>0</v>
      </c>
      <c r="I78" s="11">
        <v>0</v>
      </c>
      <c r="J78" s="11">
        <v>0.42809320250749588</v>
      </c>
      <c r="K78" s="11">
        <v>0</v>
      </c>
      <c r="L78" s="11">
        <v>1.0484943510090142E-2</v>
      </c>
      <c r="M78" s="11">
        <v>0.33789470305026759</v>
      </c>
      <c r="N78" s="3">
        <f t="shared" si="12"/>
        <v>2.7276828956291934E-2</v>
      </c>
      <c r="P78" s="15">
        <f t="shared" si="13"/>
        <v>0.56007320044873088</v>
      </c>
      <c r="Q78">
        <f t="shared" si="14"/>
        <v>0.62414391285453508</v>
      </c>
      <c r="R78" s="26">
        <f t="shared" si="15"/>
        <v>0.59180475820690215</v>
      </c>
      <c r="S78">
        <f t="shared" si="16"/>
        <v>0.30088321528505457</v>
      </c>
      <c r="T78">
        <f t="shared" si="17"/>
        <v>0</v>
      </c>
      <c r="U78">
        <f t="shared" si="18"/>
        <v>0</v>
      </c>
      <c r="V78">
        <f t="shared" si="19"/>
        <v>0.21132056423417248</v>
      </c>
      <c r="W78">
        <f t="shared" si="20"/>
        <v>0</v>
      </c>
      <c r="X78">
        <f t="shared" si="21"/>
        <v>0</v>
      </c>
      <c r="Y78">
        <f t="shared" si="22"/>
        <v>0.10740191536190014</v>
      </c>
      <c r="Z78">
        <f t="shared" si="23"/>
        <v>0.2236551761352325</v>
      </c>
      <c r="AA78">
        <f t="shared" si="24"/>
        <v>0</v>
      </c>
      <c r="AB78">
        <f t="shared" si="25"/>
        <v>7.7479122916877988E-2</v>
      </c>
    </row>
    <row r="79" spans="1:28" x14ac:dyDescent="0.25">
      <c r="A79" t="s">
        <v>89</v>
      </c>
      <c r="B79" s="3">
        <v>0.16535912457767485</v>
      </c>
      <c r="C79" s="3">
        <v>9.499999991405568E-2</v>
      </c>
      <c r="D79" s="11">
        <v>7.3879245641439856E-2</v>
      </c>
      <c r="E79" s="11">
        <v>0.10554633210523265</v>
      </c>
      <c r="F79" s="11">
        <v>0</v>
      </c>
      <c r="G79" s="11">
        <v>4.9888074251115765E-2</v>
      </c>
      <c r="H79" s="11">
        <v>0</v>
      </c>
      <c r="I79" s="11">
        <v>0</v>
      </c>
      <c r="J79" s="11">
        <v>0.42538760527240971</v>
      </c>
      <c r="K79" s="11">
        <v>0</v>
      </c>
      <c r="L79" s="11">
        <v>4.8134631133063786E-3</v>
      </c>
      <c r="M79" s="11">
        <v>0.3404852796164955</v>
      </c>
      <c r="N79" s="3">
        <f t="shared" si="12"/>
        <v>2.7343640081094991E-2</v>
      </c>
      <c r="P79" s="15">
        <f t="shared" si="13"/>
        <v>0.57450715318362078</v>
      </c>
      <c r="Q79">
        <f t="shared" si="14"/>
        <v>0.62816238260361579</v>
      </c>
      <c r="R79" s="26">
        <f t="shared" si="15"/>
        <v>0.608081177647536</v>
      </c>
      <c r="S79">
        <f t="shared" si="16"/>
        <v>0.30859642177206204</v>
      </c>
      <c r="T79">
        <f t="shared" si="17"/>
        <v>0</v>
      </c>
      <c r="U79">
        <f t="shared" si="18"/>
        <v>0</v>
      </c>
      <c r="V79">
        <f t="shared" si="19"/>
        <v>0.21611547375275841</v>
      </c>
      <c r="W79">
        <f t="shared" si="20"/>
        <v>0</v>
      </c>
      <c r="X79">
        <f t="shared" si="21"/>
        <v>0</v>
      </c>
      <c r="Y79">
        <f t="shared" si="22"/>
        <v>9.9952733826404919E-2</v>
      </c>
      <c r="Z79">
        <f t="shared" si="23"/>
        <v>0.23093801667304822</v>
      </c>
      <c r="AA79">
        <f t="shared" si="24"/>
        <v>0</v>
      </c>
      <c r="AB79">
        <f t="shared" si="25"/>
        <v>7.2622728288377653E-2</v>
      </c>
    </row>
    <row r="80" spans="1:28" x14ac:dyDescent="0.25">
      <c r="A80" t="s">
        <v>90</v>
      </c>
      <c r="B80" s="3">
        <v>0.16562211887921799</v>
      </c>
      <c r="C80" s="3">
        <v>9.7499999924870795E-2</v>
      </c>
      <c r="D80" s="11">
        <v>8.0827428020271916E-2</v>
      </c>
      <c r="E80" s="11">
        <v>0.10264360857564188</v>
      </c>
      <c r="F80" s="11">
        <v>0</v>
      </c>
      <c r="G80" s="11">
        <v>5.2175787650903929E-2</v>
      </c>
      <c r="H80" s="11">
        <v>0</v>
      </c>
      <c r="I80" s="11">
        <v>0</v>
      </c>
      <c r="J80" s="11">
        <v>0.42210226746350415</v>
      </c>
      <c r="K80" s="11">
        <v>0</v>
      </c>
      <c r="L80" s="11">
        <v>0</v>
      </c>
      <c r="M80" s="11">
        <v>0.34225090828967808</v>
      </c>
      <c r="N80" s="3">
        <f t="shared" si="12"/>
        <v>2.7430686262041815E-2</v>
      </c>
      <c r="P80" s="15">
        <f t="shared" si="13"/>
        <v>0.58868948534569765</v>
      </c>
      <c r="Q80">
        <f t="shared" si="14"/>
        <v>0.63266114877331681</v>
      </c>
      <c r="R80" s="26">
        <f t="shared" si="15"/>
        <v>0.62416272583918586</v>
      </c>
      <c r="S80">
        <f t="shared" si="16"/>
        <v>0.31629678987936305</v>
      </c>
      <c r="T80">
        <f t="shared" si="17"/>
        <v>0</v>
      </c>
      <c r="U80">
        <f t="shared" si="18"/>
        <v>0</v>
      </c>
      <c r="V80">
        <f t="shared" si="19"/>
        <v>0.22081052261846312</v>
      </c>
      <c r="W80">
        <f t="shared" si="20"/>
        <v>0</v>
      </c>
      <c r="X80">
        <f t="shared" si="21"/>
        <v>0</v>
      </c>
      <c r="Y80">
        <f t="shared" si="22"/>
        <v>9.2394114418502496E-2</v>
      </c>
      <c r="Z80">
        <f t="shared" si="23"/>
        <v>0.23844464856838707</v>
      </c>
      <c r="AA80">
        <f t="shared" si="24"/>
        <v>0</v>
      </c>
      <c r="AB80">
        <f t="shared" si="25"/>
        <v>6.7845619530699536E-2</v>
      </c>
    </row>
    <row r="81" spans="1:28" x14ac:dyDescent="0.25">
      <c r="A81" t="s">
        <v>91</v>
      </c>
      <c r="B81" s="3">
        <v>0.16600764970574439</v>
      </c>
      <c r="C81" s="3">
        <v>9.9999999956284558E-2</v>
      </c>
      <c r="D81" s="11">
        <v>9.3943983390629218E-2</v>
      </c>
      <c r="E81" s="11">
        <v>9.4905669391883413E-2</v>
      </c>
      <c r="F81" s="11">
        <v>0</v>
      </c>
      <c r="G81" s="11">
        <v>5.6193970068630465E-2</v>
      </c>
      <c r="H81" s="11">
        <v>0</v>
      </c>
      <c r="I81" s="11">
        <v>0</v>
      </c>
      <c r="J81" s="11">
        <v>0.4155654954235154</v>
      </c>
      <c r="K81" s="11">
        <v>0</v>
      </c>
      <c r="L81" s="11">
        <v>0</v>
      </c>
      <c r="M81" s="11">
        <v>0.33939088172534149</v>
      </c>
      <c r="N81" s="3">
        <f t="shared" si="12"/>
        <v>2.7558539760825135E-2</v>
      </c>
      <c r="P81" s="15">
        <f t="shared" si="13"/>
        <v>0.60238187898894302</v>
      </c>
      <c r="Q81">
        <f t="shared" si="14"/>
        <v>0.63985671070403383</v>
      </c>
      <c r="R81" s="26">
        <f t="shared" si="15"/>
        <v>0.63990972356783504</v>
      </c>
      <c r="S81">
        <f t="shared" si="16"/>
        <v>0.32402298540961211</v>
      </c>
      <c r="T81">
        <f t="shared" si="17"/>
        <v>0</v>
      </c>
      <c r="U81">
        <f t="shared" si="18"/>
        <v>0</v>
      </c>
      <c r="V81">
        <f t="shared" si="19"/>
        <v>0.22570508211742923</v>
      </c>
      <c r="W81">
        <f t="shared" si="20"/>
        <v>0</v>
      </c>
      <c r="X81">
        <f t="shared" si="21"/>
        <v>0</v>
      </c>
      <c r="Y81">
        <f t="shared" si="22"/>
        <v>8.5054274722979106E-2</v>
      </c>
      <c r="Z81">
        <f t="shared" si="23"/>
        <v>0.24550380891945331</v>
      </c>
      <c r="AA81">
        <f t="shared" si="24"/>
        <v>0</v>
      </c>
      <c r="AB81">
        <f t="shared" si="25"/>
        <v>6.2909958244692185E-2</v>
      </c>
    </row>
    <row r="82" spans="1:28" x14ac:dyDescent="0.25">
      <c r="A82" t="s">
        <v>92</v>
      </c>
      <c r="B82" s="3">
        <v>0.16654969730589467</v>
      </c>
      <c r="C82" s="3">
        <v>0.10249999997579501</v>
      </c>
      <c r="D82" s="11">
        <v>0.10634252236603094</v>
      </c>
      <c r="E82" s="11">
        <v>8.7014408953069916E-2</v>
      </c>
      <c r="F82" s="11">
        <v>0</v>
      </c>
      <c r="G82" s="11">
        <v>6.0104560887232629E-2</v>
      </c>
      <c r="H82" s="11">
        <v>0</v>
      </c>
      <c r="I82" s="11">
        <v>0</v>
      </c>
      <c r="J82" s="11">
        <v>0.40940699663982782</v>
      </c>
      <c r="K82" s="11">
        <v>8.8753940599255155E-4</v>
      </c>
      <c r="L82" s="11">
        <v>0</v>
      </c>
      <c r="M82" s="11">
        <v>0.33624397174784609</v>
      </c>
      <c r="N82" s="3">
        <f t="shared" si="12"/>
        <v>2.7738801672685137E-2</v>
      </c>
      <c r="P82" s="15">
        <f t="shared" si="13"/>
        <v>0.61543191992440349</v>
      </c>
      <c r="Q82">
        <f t="shared" si="14"/>
        <v>0.64814385795667917</v>
      </c>
      <c r="R82" s="26">
        <f t="shared" si="15"/>
        <v>0.65507020104644698</v>
      </c>
      <c r="S82">
        <f t="shared" si="16"/>
        <v>0.33173618318048009</v>
      </c>
      <c r="T82">
        <f t="shared" si="17"/>
        <v>0</v>
      </c>
      <c r="U82">
        <f t="shared" si="18"/>
        <v>0</v>
      </c>
      <c r="V82">
        <f t="shared" si="19"/>
        <v>0.23049994101863361</v>
      </c>
      <c r="W82">
        <f t="shared" si="20"/>
        <v>0</v>
      </c>
      <c r="X82">
        <f t="shared" si="21"/>
        <v>0</v>
      </c>
      <c r="Y82">
        <f t="shared" si="22"/>
        <v>7.7605078869974711E-2</v>
      </c>
      <c r="Z82">
        <f t="shared" si="23"/>
        <v>0.25278679191353381</v>
      </c>
      <c r="AA82">
        <f t="shared" si="24"/>
        <v>0</v>
      </c>
      <c r="AB82">
        <f t="shared" si="25"/>
        <v>5.8053561703651314E-2</v>
      </c>
    </row>
    <row r="83" spans="1:28" x14ac:dyDescent="0.25">
      <c r="A83" t="s">
        <v>93</v>
      </c>
      <c r="B83" s="3">
        <v>0.16722749836861736</v>
      </c>
      <c r="C83" s="3">
        <v>0.10499999996062565</v>
      </c>
      <c r="D83" s="11">
        <v>0.11665148086273712</v>
      </c>
      <c r="E83" s="11">
        <v>7.9054299888650523E-2</v>
      </c>
      <c r="F83" s="11">
        <v>0</v>
      </c>
      <c r="G83" s="11">
        <v>6.33513934897246E-2</v>
      </c>
      <c r="H83" s="11">
        <v>0</v>
      </c>
      <c r="I83" s="11">
        <v>0</v>
      </c>
      <c r="J83" s="11">
        <v>0.40423852476653221</v>
      </c>
      <c r="K83" s="11">
        <v>5.0531928944288953E-3</v>
      </c>
      <c r="L83" s="11">
        <v>0</v>
      </c>
      <c r="M83" s="11">
        <v>0.33165110809792658</v>
      </c>
      <c r="N83" s="3">
        <f t="shared" si="12"/>
        <v>2.7965036210625922E-2</v>
      </c>
      <c r="P83" s="15">
        <f t="shared" si="13"/>
        <v>0.62788716559746371</v>
      </c>
      <c r="Q83">
        <f t="shared" si="14"/>
        <v>0.66005823455651647</v>
      </c>
      <c r="R83" s="26">
        <f t="shared" si="15"/>
        <v>0.66985507873344352</v>
      </c>
      <c r="S83">
        <f t="shared" si="16"/>
        <v>0.3391639623481057</v>
      </c>
      <c r="T83">
        <f t="shared" si="17"/>
        <v>0</v>
      </c>
      <c r="U83">
        <f t="shared" si="18"/>
        <v>1.6263299963341669E-4</v>
      </c>
      <c r="V83">
        <f t="shared" si="19"/>
        <v>0.23541759599822482</v>
      </c>
      <c r="W83">
        <f t="shared" si="20"/>
        <v>0</v>
      </c>
      <c r="X83">
        <f t="shared" si="21"/>
        <v>0</v>
      </c>
      <c r="Y83">
        <f t="shared" si="22"/>
        <v>6.9495987810505269E-2</v>
      </c>
      <c r="Z83">
        <f t="shared" si="23"/>
        <v>0.25990293713820489</v>
      </c>
      <c r="AA83">
        <f t="shared" si="24"/>
        <v>0</v>
      </c>
      <c r="AB83">
        <f t="shared" si="25"/>
        <v>5.3943362601891198E-2</v>
      </c>
    </row>
    <row r="84" spans="1:28" x14ac:dyDescent="0.25">
      <c r="A84" t="s">
        <v>94</v>
      </c>
      <c r="B84" s="3">
        <v>0.16803005643175867</v>
      </c>
      <c r="C84" s="3">
        <v>0.10749999995251903</v>
      </c>
      <c r="D84" s="11">
        <v>0.12680459563422089</v>
      </c>
      <c r="E84" s="11">
        <v>7.067830927645842E-2</v>
      </c>
      <c r="F84" s="11">
        <v>0</v>
      </c>
      <c r="G84" s="11">
        <v>6.6744889673179875E-2</v>
      </c>
      <c r="H84" s="11">
        <v>0</v>
      </c>
      <c r="I84" s="11">
        <v>0</v>
      </c>
      <c r="J84" s="11">
        <v>0.3990319392269242</v>
      </c>
      <c r="K84" s="11">
        <v>8.9721594101846817E-3</v>
      </c>
      <c r="L84" s="11">
        <v>0</v>
      </c>
      <c r="M84" s="11">
        <v>0.32776810677903179</v>
      </c>
      <c r="N84" s="3">
        <f t="shared" si="12"/>
        <v>2.8234099864460002E-2</v>
      </c>
      <c r="P84" s="15">
        <f t="shared" si="13"/>
        <v>0.63976649318199541</v>
      </c>
      <c r="Q84">
        <f t="shared" si="14"/>
        <v>0.67194260262448813</v>
      </c>
      <c r="R84" s="26">
        <f t="shared" si="15"/>
        <v>0.68407029042526268</v>
      </c>
      <c r="S84">
        <f t="shared" si="16"/>
        <v>0.34673968652390369</v>
      </c>
      <c r="T84">
        <f t="shared" si="17"/>
        <v>0</v>
      </c>
      <c r="U84">
        <f t="shared" si="18"/>
        <v>6.6733976480843303E-4</v>
      </c>
      <c r="V84">
        <f t="shared" si="19"/>
        <v>0.24026726009993024</v>
      </c>
      <c r="W84">
        <f t="shared" si="20"/>
        <v>0</v>
      </c>
      <c r="X84">
        <f t="shared" si="21"/>
        <v>0</v>
      </c>
      <c r="Y84">
        <f t="shared" si="22"/>
        <v>6.1933525014341441E-2</v>
      </c>
      <c r="Z84">
        <f t="shared" si="23"/>
        <v>0.26676415468328285</v>
      </c>
      <c r="AA84">
        <f t="shared" si="24"/>
        <v>0</v>
      </c>
      <c r="AB84">
        <f t="shared" si="25"/>
        <v>4.9266980069548459E-2</v>
      </c>
    </row>
    <row r="85" spans="1:28" x14ac:dyDescent="0.25">
      <c r="A85" t="s">
        <v>95</v>
      </c>
      <c r="B85" s="3">
        <v>0.16895552018393639</v>
      </c>
      <c r="C85" s="3">
        <v>0.10999999995455659</v>
      </c>
      <c r="D85" s="11">
        <v>0.13708071735031968</v>
      </c>
      <c r="E85" s="11">
        <v>6.2567166152091236E-2</v>
      </c>
      <c r="F85" s="11">
        <v>0</v>
      </c>
      <c r="G85" s="11">
        <v>7.006266948459007E-2</v>
      </c>
      <c r="H85" s="11">
        <v>0</v>
      </c>
      <c r="I85" s="11">
        <v>0</v>
      </c>
      <c r="J85" s="11">
        <v>0.3944425925799166</v>
      </c>
      <c r="K85" s="11">
        <v>1.3124817101636349E-2</v>
      </c>
      <c r="L85" s="11">
        <v>0</v>
      </c>
      <c r="M85" s="11">
        <v>0.32272203733144594</v>
      </c>
      <c r="N85" s="3">
        <f t="shared" si="12"/>
        <v>2.8545967800624537E-2</v>
      </c>
      <c r="P85" s="15">
        <f t="shared" si="13"/>
        <v>0.65105892861507664</v>
      </c>
      <c r="Q85">
        <f t="shared" si="14"/>
        <v>0.68402276242646476</v>
      </c>
      <c r="R85" s="26">
        <f t="shared" si="15"/>
        <v>0.69771114441060111</v>
      </c>
      <c r="S85">
        <f t="shared" si="16"/>
        <v>0.35442469918712455</v>
      </c>
      <c r="T85">
        <f t="shared" si="17"/>
        <v>0</v>
      </c>
      <c r="U85">
        <f t="shared" si="18"/>
        <v>1.1280810065542523E-3</v>
      </c>
      <c r="V85">
        <f t="shared" si="19"/>
        <v>0.24489661122302855</v>
      </c>
      <c r="W85">
        <f t="shared" si="20"/>
        <v>0</v>
      </c>
      <c r="X85">
        <f t="shared" si="21"/>
        <v>0</v>
      </c>
      <c r="Y85">
        <f t="shared" si="22"/>
        <v>5.5384721314339226E-2</v>
      </c>
      <c r="Z85">
        <f t="shared" si="23"/>
        <v>0.27454708933555444</v>
      </c>
      <c r="AA85">
        <f t="shared" si="24"/>
        <v>0</v>
      </c>
      <c r="AB85">
        <f t="shared" si="25"/>
        <v>4.3467116704378882E-2</v>
      </c>
    </row>
    <row r="86" spans="1:28" x14ac:dyDescent="0.25">
      <c r="A86" t="s">
        <v>96</v>
      </c>
      <c r="B86" s="3">
        <v>0.17000243693499428</v>
      </c>
      <c r="C86" s="3">
        <v>0.11250099995718818</v>
      </c>
      <c r="D86" s="11">
        <v>0.14728434684813363</v>
      </c>
      <c r="E86" s="11">
        <v>5.4393155208852836E-2</v>
      </c>
      <c r="F86" s="11">
        <v>0</v>
      </c>
      <c r="G86" s="11">
        <v>7.3393361703302309E-2</v>
      </c>
      <c r="H86" s="11">
        <v>0</v>
      </c>
      <c r="I86" s="11">
        <v>0</v>
      </c>
      <c r="J86" s="11">
        <v>0.38947447123782991</v>
      </c>
      <c r="K86" s="11">
        <v>1.7229816217625486E-2</v>
      </c>
      <c r="L86" s="11">
        <v>0</v>
      </c>
      <c r="M86" s="11">
        <v>0.31822484878425567</v>
      </c>
      <c r="N86" s="3">
        <f t="shared" si="12"/>
        <v>2.890082856383671E-2</v>
      </c>
      <c r="P86" s="15">
        <f t="shared" si="13"/>
        <v>0.66176110169648006</v>
      </c>
      <c r="Q86">
        <f t="shared" si="14"/>
        <v>0.69603248184084721</v>
      </c>
      <c r="R86" s="26">
        <f t="shared" si="15"/>
        <v>0.71074982803459619</v>
      </c>
      <c r="S86">
        <f t="shared" si="16"/>
        <v>0.36192624299571302</v>
      </c>
      <c r="T86">
        <f t="shared" si="17"/>
        <v>0</v>
      </c>
      <c r="U86">
        <f t="shared" si="18"/>
        <v>1.6570710344186177E-3</v>
      </c>
      <c r="V86">
        <f t="shared" si="19"/>
        <v>0.2496972102108074</v>
      </c>
      <c r="W86">
        <f t="shared" si="20"/>
        <v>0</v>
      </c>
      <c r="X86">
        <f t="shared" si="21"/>
        <v>0</v>
      </c>
      <c r="Y86">
        <f t="shared" si="22"/>
        <v>4.7995185492124712E-2</v>
      </c>
      <c r="Z86">
        <f t="shared" si="23"/>
        <v>0.2817886456080273</v>
      </c>
      <c r="AA86">
        <f t="shared" si="24"/>
        <v>0</v>
      </c>
      <c r="AB86">
        <f t="shared" si="25"/>
        <v>3.8602661008721617E-2</v>
      </c>
    </row>
    <row r="87" spans="1:28" x14ac:dyDescent="0.25">
      <c r="A87" t="s">
        <v>97</v>
      </c>
      <c r="B87" s="3">
        <v>0.17116726134285362</v>
      </c>
      <c r="C87" s="3">
        <v>0.11499999995124306</v>
      </c>
      <c r="D87" s="11">
        <v>0.15740122541387552</v>
      </c>
      <c r="E87" s="11">
        <v>4.6165040516028051E-2</v>
      </c>
      <c r="F87" s="11">
        <v>0</v>
      </c>
      <c r="G87" s="11">
        <v>7.6732201248490992E-2</v>
      </c>
      <c r="H87" s="11">
        <v>0</v>
      </c>
      <c r="I87" s="11">
        <v>0</v>
      </c>
      <c r="J87" s="11">
        <v>0.38412616988161491</v>
      </c>
      <c r="K87" s="11">
        <v>2.1283495326352649E-2</v>
      </c>
      <c r="L87" s="11">
        <v>0</v>
      </c>
      <c r="M87" s="11">
        <v>0.31429186761363787</v>
      </c>
      <c r="N87" s="3">
        <f t="shared" si="12"/>
        <v>2.9298231355612752E-2</v>
      </c>
      <c r="P87" s="15">
        <f t="shared" si="13"/>
        <v>0.67185745129668406</v>
      </c>
      <c r="Q87">
        <f t="shared" si="14"/>
        <v>0.70795793371533444</v>
      </c>
      <c r="R87" s="26">
        <f t="shared" si="15"/>
        <v>0.72315988956580668</v>
      </c>
      <c r="S87">
        <f t="shared" si="16"/>
        <v>0.36942782967766735</v>
      </c>
      <c r="T87">
        <f t="shared" si="17"/>
        <v>0</v>
      </c>
      <c r="U87">
        <f t="shared" si="18"/>
        <v>2.1860950878261863E-3</v>
      </c>
      <c r="V87">
        <f t="shared" si="19"/>
        <v>0.25449777964686227</v>
      </c>
      <c r="W87">
        <f t="shared" si="20"/>
        <v>0</v>
      </c>
      <c r="X87">
        <f t="shared" si="21"/>
        <v>0</v>
      </c>
      <c r="Y87">
        <f t="shared" si="22"/>
        <v>4.0605688657084429E-2</v>
      </c>
      <c r="Z87">
        <f t="shared" si="23"/>
        <v>0.28903015628994966</v>
      </c>
      <c r="AA87">
        <f t="shared" si="24"/>
        <v>0</v>
      </c>
      <c r="AB87">
        <f t="shared" si="25"/>
        <v>3.3738155603196027E-2</v>
      </c>
    </row>
    <row r="88" spans="1:28" x14ac:dyDescent="0.25">
      <c r="A88" t="s">
        <v>98</v>
      </c>
      <c r="B88" s="3">
        <v>0.17244935606085526</v>
      </c>
      <c r="C88" s="3">
        <v>0.11750099995126595</v>
      </c>
      <c r="D88" s="11">
        <v>0.16760455242535688</v>
      </c>
      <c r="E88" s="11">
        <v>3.7990269814750011E-2</v>
      </c>
      <c r="F88" s="11">
        <v>0</v>
      </c>
      <c r="G88" s="11">
        <v>8.0062507246933992E-2</v>
      </c>
      <c r="H88" s="11">
        <v>0</v>
      </c>
      <c r="I88" s="11">
        <v>0</v>
      </c>
      <c r="J88" s="11">
        <v>0.37915841185366184</v>
      </c>
      <c r="K88" s="11">
        <v>2.5389269240706742E-2</v>
      </c>
      <c r="L88" s="11">
        <v>0</v>
      </c>
      <c r="M88" s="11">
        <v>0.30979498941859035</v>
      </c>
      <c r="N88" s="3">
        <f t="shared" si="12"/>
        <v>2.9738780405803637E-2</v>
      </c>
      <c r="P88" s="15">
        <f t="shared" si="13"/>
        <v>0.68136525780821866</v>
      </c>
      <c r="Q88">
        <f t="shared" si="14"/>
        <v>0.71996877017323613</v>
      </c>
      <c r="R88" s="26">
        <f t="shared" si="15"/>
        <v>0.73496560961458723</v>
      </c>
      <c r="S88">
        <f t="shared" si="16"/>
        <v>0.37692935978468606</v>
      </c>
      <c r="T88">
        <f t="shared" si="17"/>
        <v>0</v>
      </c>
      <c r="U88">
        <f t="shared" si="18"/>
        <v>2.7151308641442675E-3</v>
      </c>
      <c r="V88">
        <f t="shared" si="19"/>
        <v>0.2592983843324253</v>
      </c>
      <c r="W88">
        <f t="shared" si="20"/>
        <v>0</v>
      </c>
      <c r="X88">
        <f t="shared" si="21"/>
        <v>0</v>
      </c>
      <c r="Y88">
        <f t="shared" si="22"/>
        <v>3.3216160065140728E-2</v>
      </c>
      <c r="Z88">
        <f t="shared" si="23"/>
        <v>0.29627168498089762</v>
      </c>
      <c r="AA88">
        <f t="shared" si="24"/>
        <v>0</v>
      </c>
      <c r="AB88">
        <f t="shared" si="25"/>
        <v>2.887369877011696E-2</v>
      </c>
    </row>
    <row r="89" spans="1:28" x14ac:dyDescent="0.25">
      <c r="A89" t="s">
        <v>99</v>
      </c>
      <c r="B89" s="3">
        <v>0.17384409999990594</v>
      </c>
      <c r="C89" s="3">
        <v>0.11999999995722319</v>
      </c>
      <c r="D89" s="11">
        <v>0.1778775773902786</v>
      </c>
      <c r="E89" s="11">
        <v>2.9881712105918487E-2</v>
      </c>
      <c r="F89" s="11">
        <v>0</v>
      </c>
      <c r="G89" s="11">
        <v>8.3379049811976497E-2</v>
      </c>
      <c r="H89" s="11">
        <v>0</v>
      </c>
      <c r="I89" s="11">
        <v>0</v>
      </c>
      <c r="J89" s="11">
        <v>0.37457957742747827</v>
      </c>
      <c r="K89" s="11">
        <v>2.9540838952806684E-2</v>
      </c>
      <c r="L89" s="11">
        <v>0</v>
      </c>
      <c r="M89" s="11">
        <v>0.30474124431154148</v>
      </c>
      <c r="N89" s="3">
        <f t="shared" si="12"/>
        <v>3.0221771104777296E-2</v>
      </c>
      <c r="P89" s="15">
        <f t="shared" si="13"/>
        <v>0.6902736414827314</v>
      </c>
      <c r="Q89">
        <f t="shared" si="14"/>
        <v>0.73204628564668639</v>
      </c>
      <c r="R89" s="26">
        <f t="shared" si="15"/>
        <v>0.74614634883540421</v>
      </c>
      <c r="S89">
        <f t="shared" si="16"/>
        <v>0.38443089983356332</v>
      </c>
      <c r="T89">
        <f t="shared" si="17"/>
        <v>0</v>
      </c>
      <c r="U89">
        <f t="shared" si="18"/>
        <v>3.2441593015921245E-3</v>
      </c>
      <c r="V89">
        <f t="shared" si="19"/>
        <v>0.264098981828429</v>
      </c>
      <c r="W89">
        <f t="shared" si="20"/>
        <v>0</v>
      </c>
      <c r="X89">
        <f t="shared" si="21"/>
        <v>0</v>
      </c>
      <c r="Y89">
        <f t="shared" si="22"/>
        <v>2.5826658474854089E-2</v>
      </c>
      <c r="Z89">
        <f t="shared" si="23"/>
        <v>0.30351323159159177</v>
      </c>
      <c r="AA89">
        <f t="shared" si="24"/>
        <v>0</v>
      </c>
      <c r="AB89">
        <f t="shared" si="25"/>
        <v>2.4009210546877085E-2</v>
      </c>
    </row>
    <row r="90" spans="1:28" x14ac:dyDescent="0.25">
      <c r="A90" t="s">
        <v>100</v>
      </c>
      <c r="B90" s="3">
        <v>0.17535047606861548</v>
      </c>
      <c r="C90" s="3">
        <v>0.12249999995723178</v>
      </c>
      <c r="D90" s="11">
        <v>0.18807686699005102</v>
      </c>
      <c r="E90" s="11">
        <v>2.1710691762316256E-2</v>
      </c>
      <c r="F90" s="11">
        <v>0</v>
      </c>
      <c r="G90" s="11">
        <v>8.6708479387357471E-2</v>
      </c>
      <c r="H90" s="11">
        <v>0</v>
      </c>
      <c r="I90" s="11">
        <v>0</v>
      </c>
      <c r="J90" s="11">
        <v>0.36961369859033683</v>
      </c>
      <c r="K90" s="11">
        <v>3.3644288215625179E-2</v>
      </c>
      <c r="L90" s="11">
        <v>0</v>
      </c>
      <c r="M90" s="11">
        <v>0.30024597505431322</v>
      </c>
      <c r="N90" s="3">
        <f t="shared" si="12"/>
        <v>3.0747789457490089E-2</v>
      </c>
      <c r="P90" s="15">
        <f t="shared" si="13"/>
        <v>0.69860089749227106</v>
      </c>
      <c r="Q90">
        <f t="shared" si="14"/>
        <v>0.74405150222492888</v>
      </c>
      <c r="R90" s="26">
        <f t="shared" si="15"/>
        <v>0.75670603878318687</v>
      </c>
      <c r="S90">
        <f t="shared" si="16"/>
        <v>0.39193246129033832</v>
      </c>
      <c r="T90">
        <f t="shared" si="17"/>
        <v>0</v>
      </c>
      <c r="U90">
        <f t="shared" si="18"/>
        <v>3.7731918388328035E-3</v>
      </c>
      <c r="V90">
        <f t="shared" si="19"/>
        <v>0.26889956036529788</v>
      </c>
      <c r="W90">
        <f t="shared" si="20"/>
        <v>0</v>
      </c>
      <c r="X90">
        <f t="shared" si="21"/>
        <v>0</v>
      </c>
      <c r="Y90">
        <f t="shared" si="22"/>
        <v>1.843714898177801E-2</v>
      </c>
      <c r="Z90">
        <f t="shared" si="23"/>
        <v>0.31075476476960812</v>
      </c>
      <c r="AA90">
        <f t="shared" si="24"/>
        <v>0</v>
      </c>
      <c r="AB90">
        <f t="shared" si="25"/>
        <v>1.9144723170539314E-2</v>
      </c>
    </row>
    <row r="91" spans="1:28" x14ac:dyDescent="0.25">
      <c r="A91" t="s">
        <v>101</v>
      </c>
      <c r="B91" s="3">
        <v>0.17696577877804179</v>
      </c>
      <c r="C91" s="3">
        <v>0.12500099995125877</v>
      </c>
      <c r="D91" s="11">
        <v>0.19820219185755825</v>
      </c>
      <c r="E91" s="11">
        <v>1.3475941307359822E-2</v>
      </c>
      <c r="F91" s="11">
        <v>0</v>
      </c>
      <c r="G91" s="11">
        <v>9.0049615290992258E-2</v>
      </c>
      <c r="H91" s="11">
        <v>0</v>
      </c>
      <c r="I91" s="11">
        <v>0</v>
      </c>
      <c r="J91" s="11">
        <v>0.36426119498356857</v>
      </c>
      <c r="K91" s="11">
        <v>3.7701525686201671E-2</v>
      </c>
      <c r="L91" s="11">
        <v>0</v>
      </c>
      <c r="M91" s="11">
        <v>0.29630953087431949</v>
      </c>
      <c r="N91" s="3">
        <f t="shared" si="12"/>
        <v>3.1316886858518828E-2</v>
      </c>
      <c r="P91" s="15">
        <f t="shared" si="13"/>
        <v>0.70635690591931044</v>
      </c>
      <c r="Q91">
        <f t="shared" si="14"/>
        <v>0.75598672495060715</v>
      </c>
      <c r="R91" s="26">
        <f t="shared" si="15"/>
        <v>0.76664908602420245</v>
      </c>
      <c r="S91">
        <f t="shared" si="16"/>
        <v>0.39943402787841598</v>
      </c>
      <c r="T91">
        <f t="shared" si="17"/>
        <v>0</v>
      </c>
      <c r="U91">
        <f t="shared" si="18"/>
        <v>4.3022187980050492E-3</v>
      </c>
      <c r="V91">
        <f t="shared" si="19"/>
        <v>0.27370015009644288</v>
      </c>
      <c r="W91">
        <f t="shared" si="20"/>
        <v>0</v>
      </c>
      <c r="X91">
        <f t="shared" si="21"/>
        <v>0</v>
      </c>
      <c r="Y91">
        <f t="shared" si="22"/>
        <v>1.1047655998902771E-2</v>
      </c>
      <c r="Z91">
        <f t="shared" si="23"/>
        <v>0.31799627295726401</v>
      </c>
      <c r="AA91">
        <f t="shared" si="24"/>
        <v>0</v>
      </c>
      <c r="AB91">
        <f t="shared" si="25"/>
        <v>1.4280221734718814E-2</v>
      </c>
    </row>
    <row r="92" spans="1:28" x14ac:dyDescent="0.25">
      <c r="A92" t="s">
        <v>102</v>
      </c>
      <c r="B92" s="3">
        <v>0.17868493835226981</v>
      </c>
      <c r="C92" s="3">
        <v>0.12749999995424205</v>
      </c>
      <c r="D92" s="11">
        <v>0.20847619199415832</v>
      </c>
      <c r="E92" s="11">
        <v>5.3676818948706455E-3</v>
      </c>
      <c r="F92" s="11">
        <v>0</v>
      </c>
      <c r="G92" s="11">
        <v>9.3366110658102672E-2</v>
      </c>
      <c r="H92" s="11">
        <v>0</v>
      </c>
      <c r="I92" s="11">
        <v>0</v>
      </c>
      <c r="J92" s="11">
        <v>0.35968210852861215</v>
      </c>
      <c r="K92" s="11">
        <v>4.1852305371330042E-2</v>
      </c>
      <c r="L92" s="11">
        <v>0</v>
      </c>
      <c r="M92" s="11">
        <v>0.29125560155292629</v>
      </c>
      <c r="N92" s="3">
        <f t="shared" si="12"/>
        <v>3.1928307193954467E-2</v>
      </c>
      <c r="P92" s="15">
        <f t="shared" si="13"/>
        <v>0.71354643054962574</v>
      </c>
      <c r="Q92">
        <f t="shared" si="14"/>
        <v>0.76806314177789758</v>
      </c>
      <c r="R92" s="26">
        <f t="shared" si="15"/>
        <v>0.77599048761686462</v>
      </c>
      <c r="S92">
        <f t="shared" si="16"/>
        <v>0.40693557213653447</v>
      </c>
      <c r="T92">
        <f t="shared" si="17"/>
        <v>0</v>
      </c>
      <c r="U92">
        <f t="shared" si="18"/>
        <v>4.8312521071489818E-3</v>
      </c>
      <c r="V92">
        <f t="shared" si="19"/>
        <v>0.27850074389948515</v>
      </c>
      <c r="W92">
        <f t="shared" si="20"/>
        <v>0</v>
      </c>
      <c r="X92">
        <f t="shared" si="21"/>
        <v>0</v>
      </c>
      <c r="Y92">
        <f t="shared" si="22"/>
        <v>3.6581484487775121E-3</v>
      </c>
      <c r="Z92">
        <f t="shared" si="23"/>
        <v>0.32523780985927991</v>
      </c>
      <c r="AA92">
        <f t="shared" si="24"/>
        <v>0</v>
      </c>
      <c r="AB92">
        <f t="shared" si="25"/>
        <v>9.4157385070029222E-3</v>
      </c>
    </row>
    <row r="93" spans="1:28" x14ac:dyDescent="0.25">
      <c r="A93" t="s">
        <v>103</v>
      </c>
      <c r="B93" s="3">
        <v>0.18050843444178027</v>
      </c>
      <c r="C93" s="3">
        <v>0.12999999995733788</v>
      </c>
      <c r="D93" s="11">
        <v>0.21892952963319337</v>
      </c>
      <c r="E93" s="11">
        <v>0</v>
      </c>
      <c r="F93" s="11">
        <v>0</v>
      </c>
      <c r="G93" s="11">
        <v>9.6878720553704487E-2</v>
      </c>
      <c r="H93" s="11">
        <v>0</v>
      </c>
      <c r="I93" s="11">
        <v>0</v>
      </c>
      <c r="J93" s="11">
        <v>0.35279790574994524</v>
      </c>
      <c r="K93" s="11">
        <v>4.5893538629573287E-2</v>
      </c>
      <c r="L93" s="11">
        <v>0</v>
      </c>
      <c r="M93" s="11">
        <v>0.28550030543358346</v>
      </c>
      <c r="N93" s="3">
        <f t="shared" si="12"/>
        <v>3.2583294904622487E-2</v>
      </c>
      <c r="P93" s="15">
        <f t="shared" si="13"/>
        <v>0.72018795331841978</v>
      </c>
      <c r="Q93">
        <f t="shared" si="14"/>
        <v>0.77851870844052751</v>
      </c>
      <c r="R93" s="26">
        <f t="shared" si="15"/>
        <v>0.78460610914538365</v>
      </c>
      <c r="S93">
        <f t="shared" si="16"/>
        <v>0.41422378576171626</v>
      </c>
      <c r="T93">
        <f t="shared" si="17"/>
        <v>0</v>
      </c>
      <c r="U93">
        <f t="shared" si="18"/>
        <v>5.5016630187676822E-3</v>
      </c>
      <c r="V93">
        <f t="shared" si="19"/>
        <v>0.28384244376185624</v>
      </c>
      <c r="W93">
        <f t="shared" si="20"/>
        <v>0</v>
      </c>
      <c r="X93">
        <f t="shared" si="21"/>
        <v>0</v>
      </c>
      <c r="Y93">
        <f t="shared" si="22"/>
        <v>0</v>
      </c>
      <c r="Z93">
        <f t="shared" si="23"/>
        <v>0.33360558701866472</v>
      </c>
      <c r="AA93">
        <f t="shared" si="24"/>
        <v>0</v>
      </c>
      <c r="AB93">
        <f t="shared" si="25"/>
        <v>9.2815453770227674E-4</v>
      </c>
    </row>
    <row r="94" spans="1:28" x14ac:dyDescent="0.25">
      <c r="A94" t="s">
        <v>104</v>
      </c>
      <c r="B94" s="3">
        <v>0.18244893860098182</v>
      </c>
      <c r="C94" s="3">
        <v>0.13249999999337034</v>
      </c>
      <c r="D94" s="11">
        <v>0.2298714059861772</v>
      </c>
      <c r="E94" s="11">
        <v>0</v>
      </c>
      <c r="F94" s="11">
        <v>0</v>
      </c>
      <c r="G94" s="11">
        <v>0.10074258710469532</v>
      </c>
      <c r="H94" s="11">
        <v>0</v>
      </c>
      <c r="I94" s="11">
        <v>0</v>
      </c>
      <c r="J94" s="11">
        <v>0.34224074786869313</v>
      </c>
      <c r="K94" s="11">
        <v>4.9812837903656731E-2</v>
      </c>
      <c r="L94" s="11">
        <v>0</v>
      </c>
      <c r="M94" s="11">
        <v>0.2773324211367777</v>
      </c>
      <c r="N94" s="3">
        <f t="shared" si="12"/>
        <v>3.3287615196624834E-2</v>
      </c>
      <c r="P94" s="15">
        <f t="shared" si="13"/>
        <v>0.72623058818198738</v>
      </c>
      <c r="Q94">
        <f t="shared" si="14"/>
        <v>0.7860041225234965</v>
      </c>
      <c r="R94" s="26">
        <f t="shared" si="15"/>
        <v>0.79231504622774329</v>
      </c>
      <c r="S94">
        <f t="shared" si="16"/>
        <v>0.39388232941016338</v>
      </c>
      <c r="T94">
        <f t="shared" si="17"/>
        <v>0</v>
      </c>
      <c r="U94">
        <f t="shared" si="18"/>
        <v>1.0410280320227302E-2</v>
      </c>
      <c r="V94">
        <f t="shared" si="19"/>
        <v>0.31729374357435447</v>
      </c>
      <c r="W94">
        <f t="shared" si="20"/>
        <v>0</v>
      </c>
      <c r="X94">
        <f t="shared" si="21"/>
        <v>0</v>
      </c>
      <c r="Y94">
        <f t="shared" si="22"/>
        <v>0</v>
      </c>
      <c r="Z94">
        <f t="shared" si="23"/>
        <v>0.33577809499573741</v>
      </c>
      <c r="AA94">
        <f t="shared" si="24"/>
        <v>0</v>
      </c>
      <c r="AB94">
        <f t="shared" si="25"/>
        <v>0</v>
      </c>
    </row>
    <row r="95" spans="1:28" x14ac:dyDescent="0.25">
      <c r="A95" t="s">
        <v>105</v>
      </c>
      <c r="B95" s="3">
        <v>0.18450760866067115</v>
      </c>
      <c r="C95" s="3">
        <v>0.13500000002002496</v>
      </c>
      <c r="D95" s="11">
        <v>0.24081335258564729</v>
      </c>
      <c r="E95" s="11">
        <v>0</v>
      </c>
      <c r="F95" s="11">
        <v>0</v>
      </c>
      <c r="G95" s="11">
        <v>0.10460646247023617</v>
      </c>
      <c r="H95" s="11">
        <v>0</v>
      </c>
      <c r="I95" s="11">
        <v>0</v>
      </c>
      <c r="J95" s="11">
        <v>0.33168356880132388</v>
      </c>
      <c r="K95" s="11">
        <v>5.373205177636025E-2</v>
      </c>
      <c r="L95" s="11">
        <v>0</v>
      </c>
      <c r="M95" s="11">
        <v>0.26916456436643249</v>
      </c>
      <c r="N95" s="3">
        <f t="shared" si="12"/>
        <v>3.4043057653679369E-2</v>
      </c>
      <c r="P95" s="15">
        <f t="shared" si="13"/>
        <v>0.73167714328954381</v>
      </c>
      <c r="Q95">
        <f t="shared" si="14"/>
        <v>0.79348943978503383</v>
      </c>
      <c r="R95" s="26">
        <f t="shared" si="15"/>
        <v>0.79934715901225661</v>
      </c>
      <c r="S95">
        <f t="shared" si="16"/>
        <v>0.37112788085366122</v>
      </c>
      <c r="T95">
        <f t="shared" si="17"/>
        <v>0</v>
      </c>
      <c r="U95">
        <f t="shared" si="18"/>
        <v>1.563353791243834E-2</v>
      </c>
      <c r="V95">
        <f t="shared" si="19"/>
        <v>0.35303506088461917</v>
      </c>
      <c r="W95">
        <f t="shared" si="20"/>
        <v>0</v>
      </c>
      <c r="X95">
        <f t="shared" si="21"/>
        <v>0</v>
      </c>
      <c r="Y95">
        <f t="shared" si="22"/>
        <v>0</v>
      </c>
      <c r="Z95">
        <f t="shared" si="23"/>
        <v>0.33770847402641302</v>
      </c>
      <c r="AA95">
        <f t="shared" si="24"/>
        <v>0</v>
      </c>
      <c r="AB95">
        <f t="shared" si="25"/>
        <v>0</v>
      </c>
    </row>
    <row r="96" spans="1:28" x14ac:dyDescent="0.25">
      <c r="A96" t="s">
        <v>106</v>
      </c>
      <c r="B96" s="3">
        <v>0.18668053532561879</v>
      </c>
      <c r="C96" s="3">
        <v>0.13750000002002555</v>
      </c>
      <c r="D96" s="11">
        <v>0.25175529844659589</v>
      </c>
      <c r="E96" s="11">
        <v>0</v>
      </c>
      <c r="F96" s="11">
        <v>0</v>
      </c>
      <c r="G96" s="11">
        <v>0.10847033246971559</v>
      </c>
      <c r="H96" s="11">
        <v>0</v>
      </c>
      <c r="I96" s="11">
        <v>0</v>
      </c>
      <c r="J96" s="11">
        <v>0.32112640233325312</v>
      </c>
      <c r="K96" s="11">
        <v>5.7651277977954531E-2</v>
      </c>
      <c r="L96" s="11">
        <v>0</v>
      </c>
      <c r="M96" s="11">
        <v>0.260996688772481</v>
      </c>
      <c r="N96" s="3">
        <f t="shared" si="12"/>
        <v>3.4849622269459604E-2</v>
      </c>
      <c r="P96" s="15">
        <f t="shared" si="13"/>
        <v>0.73655241978061736</v>
      </c>
      <c r="Q96">
        <f t="shared" si="14"/>
        <v>0.80097477047525245</v>
      </c>
      <c r="R96" s="26">
        <f t="shared" si="15"/>
        <v>0.8057268426957388</v>
      </c>
      <c r="S96">
        <f t="shared" si="16"/>
        <v>0.34837343242178814</v>
      </c>
      <c r="T96">
        <f t="shared" si="17"/>
        <v>0</v>
      </c>
      <c r="U96">
        <f t="shared" si="18"/>
        <v>2.0856797513834711E-2</v>
      </c>
      <c r="V96">
        <f t="shared" si="19"/>
        <v>0.38877637733976161</v>
      </c>
      <c r="W96">
        <f t="shared" si="20"/>
        <v>0</v>
      </c>
      <c r="X96">
        <f t="shared" si="21"/>
        <v>0</v>
      </c>
      <c r="Y96">
        <f t="shared" si="22"/>
        <v>0</v>
      </c>
      <c r="Z96">
        <f t="shared" si="23"/>
        <v>0.33963885226634483</v>
      </c>
      <c r="AA96">
        <f t="shared" si="24"/>
        <v>0</v>
      </c>
      <c r="AB96">
        <f t="shared" si="25"/>
        <v>0</v>
      </c>
    </row>
    <row r="97" spans="1:28" x14ac:dyDescent="0.25">
      <c r="A97" t="s">
        <v>107</v>
      </c>
      <c r="B97" s="3">
        <v>0.18896377708901507</v>
      </c>
      <c r="C97" s="3">
        <v>0.14000000002002547</v>
      </c>
      <c r="D97" s="11">
        <v>0.26269723411550294</v>
      </c>
      <c r="E97" s="11">
        <v>0</v>
      </c>
      <c r="F97" s="11">
        <v>0</v>
      </c>
      <c r="G97" s="11">
        <v>0.11233420760678196</v>
      </c>
      <c r="H97" s="11">
        <v>0</v>
      </c>
      <c r="I97" s="11">
        <v>0</v>
      </c>
      <c r="J97" s="11">
        <v>0.31056923418675997</v>
      </c>
      <c r="K97" s="11">
        <v>6.1570504590430411E-2</v>
      </c>
      <c r="L97" s="11">
        <v>0</v>
      </c>
      <c r="M97" s="11">
        <v>0.25282881950052483</v>
      </c>
      <c r="N97" s="3">
        <f t="shared" si="12"/>
        <v>3.5707309051746974E-2</v>
      </c>
      <c r="P97" s="15">
        <f t="shared" si="13"/>
        <v>0.74088273518196945</v>
      </c>
      <c r="Q97">
        <f t="shared" si="14"/>
        <v>0.80846010369424903</v>
      </c>
      <c r="R97" s="26">
        <f t="shared" si="15"/>
        <v>0.81148072731004295</v>
      </c>
      <c r="S97">
        <f t="shared" si="16"/>
        <v>0.32561898730533501</v>
      </c>
      <c r="T97">
        <f t="shared" si="17"/>
        <v>0</v>
      </c>
      <c r="U97">
        <f t="shared" si="18"/>
        <v>2.6080056032774687E-2</v>
      </c>
      <c r="V97">
        <f t="shared" si="19"/>
        <v>0.42451769455663796</v>
      </c>
      <c r="W97">
        <f t="shared" si="20"/>
        <v>0</v>
      </c>
      <c r="X97">
        <f t="shared" si="21"/>
        <v>0</v>
      </c>
      <c r="Y97">
        <f t="shared" si="22"/>
        <v>0</v>
      </c>
      <c r="Z97">
        <f t="shared" si="23"/>
        <v>0.34156922156488784</v>
      </c>
      <c r="AA97">
        <f t="shared" si="24"/>
        <v>0</v>
      </c>
      <c r="AB97">
        <f t="shared" si="25"/>
        <v>0</v>
      </c>
    </row>
    <row r="98" spans="1:28" x14ac:dyDescent="0.25">
      <c r="A98" t="s">
        <v>108</v>
      </c>
      <c r="B98" s="3">
        <v>0.19135338512955979</v>
      </c>
      <c r="C98" s="3">
        <v>0.14250000002002516</v>
      </c>
      <c r="D98" s="11">
        <v>0.27363915882360151</v>
      </c>
      <c r="E98" s="11">
        <v>0</v>
      </c>
      <c r="F98" s="11">
        <v>0</v>
      </c>
      <c r="G98" s="11">
        <v>0.11619808550739369</v>
      </c>
      <c r="H98" s="11">
        <v>0</v>
      </c>
      <c r="I98" s="11">
        <v>0</v>
      </c>
      <c r="J98" s="11">
        <v>0.30001205444194579</v>
      </c>
      <c r="K98" s="11">
        <v>6.5489734220993162E-2</v>
      </c>
      <c r="L98" s="11">
        <v>0</v>
      </c>
      <c r="M98" s="11">
        <v>0.24466096700606599</v>
      </c>
      <c r="N98" s="3">
        <f t="shared" si="12"/>
        <v>3.6616118000541632E-2</v>
      </c>
      <c r="P98" s="15">
        <f t="shared" si="13"/>
        <v>0.74469547493786203</v>
      </c>
      <c r="Q98">
        <f t="shared" si="14"/>
        <v>0.81594544001585334</v>
      </c>
      <c r="R98" s="26">
        <f t="shared" si="15"/>
        <v>0.81663715467025644</v>
      </c>
      <c r="S98">
        <f t="shared" si="16"/>
        <v>0.3028752149037538</v>
      </c>
      <c r="T98">
        <f t="shared" si="17"/>
        <v>0</v>
      </c>
      <c r="U98">
        <f t="shared" si="18"/>
        <v>3.1198001284644075E-2</v>
      </c>
      <c r="V98">
        <f t="shared" si="19"/>
        <v>0.46028412739647678</v>
      </c>
      <c r="W98">
        <f t="shared" si="20"/>
        <v>0</v>
      </c>
      <c r="X98">
        <f t="shared" si="21"/>
        <v>0</v>
      </c>
      <c r="Y98">
        <f t="shared" si="22"/>
        <v>0</v>
      </c>
      <c r="Z98">
        <f t="shared" si="23"/>
        <v>0.34352519385649832</v>
      </c>
      <c r="AA98">
        <f t="shared" si="24"/>
        <v>0</v>
      </c>
      <c r="AB98">
        <f t="shared" si="25"/>
        <v>0</v>
      </c>
    </row>
    <row r="99" spans="1:28" x14ac:dyDescent="0.25">
      <c r="A99" t="s">
        <v>109</v>
      </c>
      <c r="B99" s="3">
        <v>0.19384542583162423</v>
      </c>
      <c r="C99" s="3">
        <v>0.14500000002002497</v>
      </c>
      <c r="D99" s="11">
        <v>0.28458107910649472</v>
      </c>
      <c r="E99" s="11">
        <v>0</v>
      </c>
      <c r="F99" s="11">
        <v>0</v>
      </c>
      <c r="G99" s="11">
        <v>0.12006196478732016</v>
      </c>
      <c r="H99" s="11">
        <v>0</v>
      </c>
      <c r="I99" s="11">
        <v>0</v>
      </c>
      <c r="J99" s="11">
        <v>0.2894548759956404</v>
      </c>
      <c r="K99" s="11">
        <v>6.9408965921515436E-2</v>
      </c>
      <c r="L99" s="11">
        <v>0</v>
      </c>
      <c r="M99" s="11">
        <v>0.23649311418902946</v>
      </c>
      <c r="N99" s="3">
        <f t="shared" si="12"/>
        <v>3.7576049115843731E-2</v>
      </c>
      <c r="P99" s="15">
        <f t="shared" si="13"/>
        <v>0.74801868240096203</v>
      </c>
      <c r="Q99">
        <f t="shared" si="14"/>
        <v>0.82343077950054244</v>
      </c>
      <c r="R99" s="26">
        <f t="shared" si="15"/>
        <v>0.82122568061053436</v>
      </c>
      <c r="S99">
        <f t="shared" si="16"/>
        <v>0.2801100981581936</v>
      </c>
      <c r="T99">
        <f t="shared" si="17"/>
        <v>0</v>
      </c>
      <c r="U99">
        <f t="shared" si="18"/>
        <v>3.6526573086080809E-2</v>
      </c>
      <c r="V99">
        <f t="shared" si="19"/>
        <v>0.49600032916315451</v>
      </c>
      <c r="W99">
        <f t="shared" si="20"/>
        <v>0</v>
      </c>
      <c r="X99">
        <f t="shared" si="21"/>
        <v>0</v>
      </c>
      <c r="Y99">
        <f t="shared" si="22"/>
        <v>0</v>
      </c>
      <c r="Z99">
        <f t="shared" si="23"/>
        <v>0.34542995702775192</v>
      </c>
      <c r="AA99">
        <f t="shared" si="24"/>
        <v>0</v>
      </c>
      <c r="AB99">
        <f t="shared" si="25"/>
        <v>0</v>
      </c>
    </row>
    <row r="100" spans="1:28" x14ac:dyDescent="0.25">
      <c r="A100" t="s">
        <v>110</v>
      </c>
      <c r="B100" s="3">
        <v>0.19643600076781548</v>
      </c>
      <c r="C100" s="3">
        <v>0.14750000002002542</v>
      </c>
      <c r="D100" s="11">
        <v>0.29552303056121565</v>
      </c>
      <c r="E100" s="11">
        <v>0</v>
      </c>
      <c r="F100" s="11">
        <v>0</v>
      </c>
      <c r="G100" s="11">
        <v>0.12392583562635741</v>
      </c>
      <c r="H100" s="11">
        <v>0</v>
      </c>
      <c r="I100" s="11">
        <v>0</v>
      </c>
      <c r="J100" s="11">
        <v>0.27889773541171908</v>
      </c>
      <c r="K100" s="11">
        <v>7.3328191090428069E-2</v>
      </c>
      <c r="L100" s="11">
        <v>0</v>
      </c>
      <c r="M100" s="11">
        <v>0.22832520731027986</v>
      </c>
      <c r="N100" s="3">
        <f t="shared" si="12"/>
        <v>3.85871023976532E-2</v>
      </c>
      <c r="P100" s="15">
        <f t="shared" si="13"/>
        <v>0.75088069113343581</v>
      </c>
      <c r="Q100">
        <f t="shared" si="14"/>
        <v>0.83091611291989409</v>
      </c>
      <c r="R100" s="26">
        <f t="shared" si="15"/>
        <v>0.82527662074298846</v>
      </c>
      <c r="S100">
        <f t="shared" si="16"/>
        <v>0.25735565088560586</v>
      </c>
      <c r="T100">
        <f t="shared" si="17"/>
        <v>0</v>
      </c>
      <c r="U100">
        <f t="shared" si="18"/>
        <v>4.1749833182715794E-2</v>
      </c>
      <c r="V100">
        <f t="shared" si="19"/>
        <v>0.53174164568310744</v>
      </c>
      <c r="W100">
        <f t="shared" si="20"/>
        <v>0</v>
      </c>
      <c r="X100">
        <f t="shared" si="21"/>
        <v>0</v>
      </c>
      <c r="Y100">
        <f t="shared" si="22"/>
        <v>0</v>
      </c>
      <c r="Z100">
        <f t="shared" si="23"/>
        <v>0.34736033168513575</v>
      </c>
      <c r="AA100">
        <f t="shared" si="24"/>
        <v>0</v>
      </c>
      <c r="AB100">
        <f t="shared" si="25"/>
        <v>0</v>
      </c>
    </row>
    <row r="101" spans="1:28" x14ac:dyDescent="0.25">
      <c r="A101" t="s">
        <v>111</v>
      </c>
      <c r="B101" s="3">
        <v>0.19912126417329229</v>
      </c>
      <c r="C101" s="3">
        <v>0.15000000002002531</v>
      </c>
      <c r="D101" s="11">
        <v>0.30646494520769996</v>
      </c>
      <c r="E101" s="11">
        <v>0</v>
      </c>
      <c r="F101" s="11">
        <v>0</v>
      </c>
      <c r="G101" s="11">
        <v>0.1277897206366119</v>
      </c>
      <c r="H101" s="11">
        <v>0</v>
      </c>
      <c r="I101" s="11">
        <v>0</v>
      </c>
      <c r="J101" s="11">
        <v>0.26834054511119443</v>
      </c>
      <c r="K101" s="11">
        <v>7.7247415719003482E-2</v>
      </c>
      <c r="L101" s="11">
        <v>0</v>
      </c>
      <c r="M101" s="11">
        <v>0.22015737332549015</v>
      </c>
      <c r="N101" s="3">
        <f t="shared" si="12"/>
        <v>3.9649277845970055E-2</v>
      </c>
      <c r="P101" s="15">
        <f t="shared" si="13"/>
        <v>0.75330980165675587</v>
      </c>
      <c r="Q101">
        <f t="shared" si="14"/>
        <v>0.83840144523355975</v>
      </c>
      <c r="R101" s="26">
        <f t="shared" si="15"/>
        <v>0.82882064656657262</v>
      </c>
      <c r="S101">
        <f t="shared" si="16"/>
        <v>0.2346012057171401</v>
      </c>
      <c r="T101">
        <f t="shared" si="17"/>
        <v>0</v>
      </c>
      <c r="U101">
        <f t="shared" si="18"/>
        <v>4.6973093231194259E-2</v>
      </c>
      <c r="V101">
        <f t="shared" si="19"/>
        <v>0.56748296254865616</v>
      </c>
      <c r="W101">
        <f t="shared" si="20"/>
        <v>0</v>
      </c>
      <c r="X101">
        <f t="shared" si="21"/>
        <v>0</v>
      </c>
      <c r="Y101">
        <f t="shared" si="22"/>
        <v>0</v>
      </c>
      <c r="Z101">
        <f t="shared" si="23"/>
        <v>0.34929070032019621</v>
      </c>
      <c r="AA101">
        <f t="shared" si="24"/>
        <v>0</v>
      </c>
      <c r="AB101">
        <f t="shared" si="25"/>
        <v>0</v>
      </c>
    </row>
    <row r="102" spans="1:28" x14ac:dyDescent="0.25">
      <c r="A102" t="s">
        <v>112</v>
      </c>
      <c r="B102" s="3">
        <v>0.20189743797481433</v>
      </c>
      <c r="C102" s="3">
        <v>0.15250000002002528</v>
      </c>
      <c r="D102" s="11">
        <v>0.31740689902973973</v>
      </c>
      <c r="E102" s="11">
        <v>0</v>
      </c>
      <c r="F102" s="11">
        <v>0</v>
      </c>
      <c r="G102" s="11">
        <v>0.13165359085177369</v>
      </c>
      <c r="H102" s="11">
        <v>0</v>
      </c>
      <c r="I102" s="11">
        <v>0</v>
      </c>
      <c r="J102" s="11">
        <v>0.25778338669902784</v>
      </c>
      <c r="K102" s="11">
        <v>8.1166635860460551E-2</v>
      </c>
      <c r="L102" s="11">
        <v>0</v>
      </c>
      <c r="M102" s="11">
        <v>0.21198948755899835</v>
      </c>
      <c r="N102" s="3">
        <f t="shared" si="12"/>
        <v>4.0762575460793996E-2</v>
      </c>
      <c r="P102" s="15">
        <f t="shared" si="13"/>
        <v>0.75533400299536679</v>
      </c>
      <c r="Q102">
        <f t="shared" si="14"/>
        <v>0.84588677017829705</v>
      </c>
      <c r="R102" s="26">
        <f t="shared" si="15"/>
        <v>0.83188842700679833</v>
      </c>
      <c r="S102">
        <f t="shared" si="16"/>
        <v>0.21184675697688279</v>
      </c>
      <c r="T102">
        <f t="shared" si="17"/>
        <v>0</v>
      </c>
      <c r="U102">
        <f t="shared" si="18"/>
        <v>5.2196351298669376E-2</v>
      </c>
      <c r="V102">
        <f t="shared" si="19"/>
        <v>0.60322427924452748</v>
      </c>
      <c r="W102">
        <f t="shared" si="20"/>
        <v>0</v>
      </c>
      <c r="X102">
        <f t="shared" si="21"/>
        <v>0</v>
      </c>
      <c r="Y102">
        <f t="shared" si="22"/>
        <v>0</v>
      </c>
      <c r="Z102">
        <f t="shared" si="23"/>
        <v>0.35122108034305383</v>
      </c>
      <c r="AA102">
        <f t="shared" si="24"/>
        <v>0</v>
      </c>
      <c r="AB102">
        <f t="shared" si="25"/>
        <v>0</v>
      </c>
    </row>
    <row r="103" spans="1:28" x14ac:dyDescent="0.25">
      <c r="A103" t="s">
        <v>113</v>
      </c>
      <c r="B103" s="3">
        <v>0.2047608343730046</v>
      </c>
      <c r="C103" s="3">
        <v>0.15499999999491854</v>
      </c>
      <c r="D103" s="11">
        <v>0.32835059854929816</v>
      </c>
      <c r="E103" s="11">
        <v>0</v>
      </c>
      <c r="F103" s="11">
        <v>0</v>
      </c>
      <c r="G103" s="11">
        <v>0.13545338648701394</v>
      </c>
      <c r="H103" s="11">
        <v>0</v>
      </c>
      <c r="I103" s="11">
        <v>0</v>
      </c>
      <c r="J103" s="11">
        <v>0.24713186794297445</v>
      </c>
      <c r="K103" s="11">
        <v>8.5172890269422416E-2</v>
      </c>
      <c r="L103" s="11">
        <v>0</v>
      </c>
      <c r="M103" s="11">
        <v>0.20389125675129094</v>
      </c>
      <c r="N103" s="3">
        <f t="shared" si="12"/>
        <v>4.1926999293129021E-2</v>
      </c>
      <c r="P103" s="15">
        <f t="shared" si="13"/>
        <v>0.75698070126321737</v>
      </c>
      <c r="Q103">
        <f t="shared" si="14"/>
        <v>0.85343037724814985</v>
      </c>
      <c r="R103" s="26">
        <f t="shared" si="15"/>
        <v>0.83451532891128</v>
      </c>
      <c r="S103">
        <f t="shared" si="16"/>
        <v>0.1890923070581462</v>
      </c>
      <c r="T103">
        <f t="shared" si="17"/>
        <v>0</v>
      </c>
      <c r="U103">
        <f t="shared" si="18"/>
        <v>5.7419610289013219E-2</v>
      </c>
      <c r="V103">
        <f t="shared" si="19"/>
        <v>0.63896559557745802</v>
      </c>
      <c r="W103">
        <f t="shared" si="20"/>
        <v>0</v>
      </c>
      <c r="X103">
        <f t="shared" si="21"/>
        <v>0</v>
      </c>
      <c r="Y103">
        <f t="shared" si="22"/>
        <v>0</v>
      </c>
      <c r="Z103">
        <f t="shared" si="23"/>
        <v>0.35315146321545837</v>
      </c>
      <c r="AA103">
        <f t="shared" si="24"/>
        <v>0</v>
      </c>
      <c r="AB103">
        <f t="shared" si="25"/>
        <v>0</v>
      </c>
    </row>
    <row r="104" spans="1:28" x14ac:dyDescent="0.25">
      <c r="A104" t="s">
        <v>114</v>
      </c>
      <c r="B104" s="3">
        <v>0.20770782742570604</v>
      </c>
      <c r="C104" s="3">
        <v>0.15749999999488529</v>
      </c>
      <c r="D104" s="11">
        <v>0.33929113240976144</v>
      </c>
      <c r="E104" s="11">
        <v>0</v>
      </c>
      <c r="F104" s="11">
        <v>0</v>
      </c>
      <c r="G104" s="11">
        <v>0.13931536052771923</v>
      </c>
      <c r="H104" s="11">
        <v>0</v>
      </c>
      <c r="I104" s="11">
        <v>0</v>
      </c>
      <c r="J104" s="11">
        <v>0.23656929173093302</v>
      </c>
      <c r="K104" s="11">
        <v>8.9095491250517134E-2</v>
      </c>
      <c r="L104" s="11">
        <v>0</v>
      </c>
      <c r="M104" s="11">
        <v>0.19572872408106914</v>
      </c>
      <c r="N104" s="3">
        <f t="shared" si="12"/>
        <v>4.314254157390688E-2</v>
      </c>
      <c r="P104" s="15">
        <f t="shared" si="13"/>
        <v>0.75827667135568433</v>
      </c>
      <c r="Q104">
        <f t="shared" si="14"/>
        <v>0.86091799054704277</v>
      </c>
      <c r="R104" s="26">
        <f t="shared" si="15"/>
        <v>0.83672134598455261</v>
      </c>
      <c r="S104">
        <f t="shared" si="16"/>
        <v>0.16633787379477344</v>
      </c>
      <c r="T104">
        <f t="shared" si="17"/>
        <v>0</v>
      </c>
      <c r="U104">
        <f t="shared" si="18"/>
        <v>6.2642870081521987E-2</v>
      </c>
      <c r="V104">
        <f t="shared" si="19"/>
        <v>0.67470691443497421</v>
      </c>
      <c r="W104">
        <f t="shared" si="20"/>
        <v>0</v>
      </c>
      <c r="X104">
        <f t="shared" si="21"/>
        <v>0</v>
      </c>
      <c r="Y104">
        <f t="shared" si="22"/>
        <v>0</v>
      </c>
      <c r="Z104">
        <f t="shared" si="23"/>
        <v>0.35508179770719406</v>
      </c>
      <c r="AA104">
        <f t="shared" si="24"/>
        <v>0</v>
      </c>
      <c r="AB104">
        <f t="shared" si="25"/>
        <v>0</v>
      </c>
    </row>
    <row r="105" spans="1:28" x14ac:dyDescent="0.25">
      <c r="A105" t="s">
        <v>115</v>
      </c>
      <c r="B105" s="3">
        <v>0.21073490765515374</v>
      </c>
      <c r="C105" s="3">
        <v>0.16000000002024933</v>
      </c>
      <c r="D105" s="11">
        <v>0.35023269734321977</v>
      </c>
      <c r="E105" s="11">
        <v>0</v>
      </c>
      <c r="F105" s="11">
        <v>0</v>
      </c>
      <c r="G105" s="11">
        <v>0.14324521246905866</v>
      </c>
      <c r="H105" s="11">
        <v>0</v>
      </c>
      <c r="I105" s="11">
        <v>0</v>
      </c>
      <c r="J105" s="11">
        <v>0.2261118655259606</v>
      </c>
      <c r="K105" s="11">
        <v>9.292432665517586E-2</v>
      </c>
      <c r="L105" s="11">
        <v>0</v>
      </c>
      <c r="M105" s="11">
        <v>0.18748589800658519</v>
      </c>
      <c r="N105" s="3">
        <f t="shared" si="12"/>
        <v>4.4409201304426174E-2</v>
      </c>
      <c r="P105" s="15">
        <f t="shared" si="13"/>
        <v>0.75924772881991187</v>
      </c>
      <c r="Q105">
        <f t="shared" si="14"/>
        <v>0.86834277841195651</v>
      </c>
      <c r="R105" s="26">
        <f t="shared" si="15"/>
        <v>0.83853487008534311</v>
      </c>
      <c r="S105">
        <f t="shared" si="16"/>
        <v>0.14358342166892227</v>
      </c>
      <c r="T105">
        <f t="shared" si="17"/>
        <v>0</v>
      </c>
      <c r="U105">
        <f t="shared" si="18"/>
        <v>6.7866134447221074E-2</v>
      </c>
      <c r="V105">
        <f t="shared" si="19"/>
        <v>0.71044822924941387</v>
      </c>
      <c r="W105">
        <f t="shared" si="20"/>
        <v>0</v>
      </c>
      <c r="X105">
        <f t="shared" si="21"/>
        <v>0</v>
      </c>
      <c r="Y105">
        <f t="shared" si="22"/>
        <v>0</v>
      </c>
      <c r="Z105">
        <f t="shared" si="23"/>
        <v>0.3570121840090803</v>
      </c>
      <c r="AA105">
        <f t="shared" si="24"/>
        <v>0</v>
      </c>
      <c r="AB105">
        <f t="shared" si="25"/>
        <v>0</v>
      </c>
    </row>
    <row r="106" spans="1:28" x14ac:dyDescent="0.25">
      <c r="A106" t="s">
        <v>116</v>
      </c>
      <c r="B106" s="3">
        <v>0.21383869524784851</v>
      </c>
      <c r="C106" s="3">
        <v>0.1625000000202832</v>
      </c>
      <c r="D106" s="11">
        <v>0.361174654573863</v>
      </c>
      <c r="E106" s="11">
        <v>0</v>
      </c>
      <c r="F106" s="11">
        <v>0</v>
      </c>
      <c r="G106" s="11">
        <v>0.14710907812464533</v>
      </c>
      <c r="H106" s="11">
        <v>0</v>
      </c>
      <c r="I106" s="11">
        <v>0</v>
      </c>
      <c r="J106" s="11">
        <v>0.21555471245561719</v>
      </c>
      <c r="K106" s="11">
        <v>9.6843552540923042E-2</v>
      </c>
      <c r="L106" s="11">
        <v>0</v>
      </c>
      <c r="M106" s="11">
        <v>0.17931800230495143</v>
      </c>
      <c r="N106" s="3">
        <f t="shared" si="12"/>
        <v>4.5726987585302234E-2</v>
      </c>
      <c r="P106" s="15">
        <f t="shared" si="13"/>
        <v>0.75991859112280169</v>
      </c>
      <c r="Q106">
        <f t="shared" si="14"/>
        <v>0.87582810863774851</v>
      </c>
      <c r="R106" s="26">
        <f t="shared" si="15"/>
        <v>0.83999459908903906</v>
      </c>
      <c r="S106">
        <f t="shared" si="16"/>
        <v>0.12082897213754464</v>
      </c>
      <c r="T106">
        <f t="shared" si="17"/>
        <v>0</v>
      </c>
      <c r="U106">
        <f t="shared" si="18"/>
        <v>7.3089391397123366E-2</v>
      </c>
      <c r="V106">
        <f t="shared" si="19"/>
        <v>0.74618954609825772</v>
      </c>
      <c r="W106">
        <f t="shared" si="20"/>
        <v>0</v>
      </c>
      <c r="X106">
        <f t="shared" si="21"/>
        <v>0</v>
      </c>
      <c r="Y106">
        <f t="shared" si="22"/>
        <v>0</v>
      </c>
      <c r="Z106">
        <f t="shared" si="23"/>
        <v>0.35894256685766179</v>
      </c>
      <c r="AA106">
        <f t="shared" si="24"/>
        <v>0</v>
      </c>
      <c r="AB106">
        <f t="shared" si="25"/>
        <v>0</v>
      </c>
    </row>
    <row r="107" spans="1:28" x14ac:dyDescent="0.25">
      <c r="A107" t="s">
        <v>117</v>
      </c>
      <c r="B107" s="3">
        <v>0.21701588889417314</v>
      </c>
      <c r="C107" s="3">
        <v>0.16500000002002693</v>
      </c>
      <c r="D107" s="11">
        <v>0.37211674802611638</v>
      </c>
      <c r="E107" s="11">
        <v>0</v>
      </c>
      <c r="F107" s="11">
        <v>0</v>
      </c>
      <c r="G107" s="11">
        <v>0.15097288558398564</v>
      </c>
      <c r="H107" s="11">
        <v>0</v>
      </c>
      <c r="I107" s="11">
        <v>0</v>
      </c>
      <c r="J107" s="11">
        <v>0.20499746440066394</v>
      </c>
      <c r="K107" s="11">
        <v>0.10076272955737144</v>
      </c>
      <c r="L107" s="11">
        <v>0</v>
      </c>
      <c r="M107" s="11">
        <v>0.17115017243186254</v>
      </c>
      <c r="N107" s="3">
        <f t="shared" ref="N107:N113" si="26">B107*B107</f>
        <v>4.7095896032528103E-2</v>
      </c>
      <c r="P107" s="15">
        <f t="shared" ref="P107:P153" si="27">C107/B107</f>
        <v>0.76031299302922684</v>
      </c>
      <c r="Q107">
        <f t="shared" ref="Q107:Q153" si="28">SUM(S73:AB73)</f>
        <v>0.88331334398003536</v>
      </c>
      <c r="R107" s="26">
        <f t="shared" ref="R107:R153" si="29">P107*SQRT(1+(Q107/3)*P107)</f>
        <v>0.84112229921823378</v>
      </c>
      <c r="S107">
        <f t="shared" si="16"/>
        <v>9.8074533972051389E-2</v>
      </c>
      <c r="T107">
        <f t="shared" si="17"/>
        <v>0</v>
      </c>
      <c r="U107">
        <f t="shared" si="18"/>
        <v>7.831264737814253E-2</v>
      </c>
      <c r="V107">
        <f t="shared" si="19"/>
        <v>0.78193086497339526</v>
      </c>
      <c r="W107">
        <f t="shared" si="20"/>
        <v>0</v>
      </c>
      <c r="X107">
        <f t="shared" si="21"/>
        <v>0</v>
      </c>
      <c r="Y107">
        <f t="shared" si="22"/>
        <v>0</v>
      </c>
      <c r="Z107">
        <f t="shared" si="23"/>
        <v>0.36087291755126355</v>
      </c>
      <c r="AA107">
        <f t="shared" si="24"/>
        <v>0</v>
      </c>
      <c r="AB107">
        <f t="shared" si="25"/>
        <v>0</v>
      </c>
    </row>
    <row r="108" spans="1:28" x14ac:dyDescent="0.25">
      <c r="A108" t="s">
        <v>118</v>
      </c>
      <c r="B108" s="3">
        <v>0.22026331207533117</v>
      </c>
      <c r="C108" s="3">
        <v>0.16750000002002416</v>
      </c>
      <c r="D108" s="11">
        <v>0.38305839298007949</v>
      </c>
      <c r="E108" s="11">
        <v>0</v>
      </c>
      <c r="F108" s="11">
        <v>0</v>
      </c>
      <c r="G108" s="11">
        <v>0.15483686077382247</v>
      </c>
      <c r="H108" s="11">
        <v>0</v>
      </c>
      <c r="I108" s="11">
        <v>0</v>
      </c>
      <c r="J108" s="11">
        <v>0.19444039867858029</v>
      </c>
      <c r="K108" s="11">
        <v>0.10468207979538106</v>
      </c>
      <c r="L108" s="11">
        <v>0</v>
      </c>
      <c r="M108" s="11">
        <v>0.16298226777213676</v>
      </c>
      <c r="N108" s="3">
        <f t="shared" si="26"/>
        <v>4.851592664639473E-2</v>
      </c>
      <c r="P108" s="15">
        <f t="shared" si="27"/>
        <v>0.76045347017545217</v>
      </c>
      <c r="Q108">
        <f t="shared" si="28"/>
        <v>0.89079887737991059</v>
      </c>
      <c r="R108" s="26">
        <f t="shared" si="29"/>
        <v>0.84194381294085263</v>
      </c>
      <c r="S108">
        <f t="shared" si="16"/>
        <v>7.5320080574684672E-2</v>
      </c>
      <c r="T108">
        <f t="shared" si="17"/>
        <v>0</v>
      </c>
      <c r="U108">
        <f t="shared" si="18"/>
        <v>8.3535910217325635E-2</v>
      </c>
      <c r="V108">
        <f t="shared" si="19"/>
        <v>0.81767217988724394</v>
      </c>
      <c r="W108">
        <f t="shared" si="20"/>
        <v>0</v>
      </c>
      <c r="X108">
        <f t="shared" si="21"/>
        <v>0</v>
      </c>
      <c r="Y108">
        <f t="shared" si="22"/>
        <v>0</v>
      </c>
      <c r="Z108">
        <f t="shared" si="23"/>
        <v>0.36280330838013891</v>
      </c>
      <c r="AA108">
        <f t="shared" si="24"/>
        <v>0</v>
      </c>
      <c r="AB108">
        <f t="shared" si="25"/>
        <v>0</v>
      </c>
    </row>
    <row r="109" spans="1:28" x14ac:dyDescent="0.25">
      <c r="A109" t="s">
        <v>130</v>
      </c>
      <c r="B109" s="3">
        <v>0.22357790460323915</v>
      </c>
      <c r="C109" s="3">
        <v>0.17000000002002605</v>
      </c>
      <c r="D109" s="11">
        <v>0.39400069799893145</v>
      </c>
      <c r="E109" s="11">
        <v>0</v>
      </c>
      <c r="F109" s="11">
        <v>0</v>
      </c>
      <c r="G109" s="11">
        <v>0.15870058596644143</v>
      </c>
      <c r="H109" s="11">
        <v>0</v>
      </c>
      <c r="I109" s="11">
        <v>0</v>
      </c>
      <c r="J109" s="11">
        <v>0.18388308455130764</v>
      </c>
      <c r="K109" s="11">
        <v>0.10860118479697636</v>
      </c>
      <c r="L109" s="11">
        <v>0</v>
      </c>
      <c r="M109" s="11">
        <v>0.15481444668634309</v>
      </c>
      <c r="N109" s="3">
        <f t="shared" si="26"/>
        <v>4.9987079426775105E-2</v>
      </c>
      <c r="P109" s="15">
        <f t="shared" si="27"/>
        <v>0.7603613618336198</v>
      </c>
      <c r="Q109">
        <f t="shared" si="28"/>
        <v>0.89828398455773173</v>
      </c>
      <c r="R109" s="26">
        <f t="shared" si="29"/>
        <v>0.84248364100702056</v>
      </c>
      <c r="S109">
        <f t="shared" si="16"/>
        <v>5.2565621554265349E-2</v>
      </c>
      <c r="T109">
        <f t="shared" si="17"/>
        <v>0</v>
      </c>
      <c r="U109">
        <f t="shared" si="18"/>
        <v>8.8759164779011551E-2</v>
      </c>
      <c r="V109">
        <f t="shared" si="19"/>
        <v>0.85341349572656378</v>
      </c>
      <c r="W109">
        <f t="shared" si="20"/>
        <v>0</v>
      </c>
      <c r="X109">
        <f t="shared" si="21"/>
        <v>0</v>
      </c>
      <c r="Y109">
        <f t="shared" si="22"/>
        <v>0</v>
      </c>
      <c r="Z109">
        <f t="shared" si="23"/>
        <v>0.36473371982554681</v>
      </c>
      <c r="AA109">
        <f t="shared" si="24"/>
        <v>0</v>
      </c>
      <c r="AB109">
        <f t="shared" si="25"/>
        <v>0</v>
      </c>
    </row>
    <row r="110" spans="1:28" x14ac:dyDescent="0.25">
      <c r="A110" t="s">
        <v>131</v>
      </c>
      <c r="B110" s="3">
        <v>0.2269567235700535</v>
      </c>
      <c r="C110" s="3">
        <v>0.17250000002002744</v>
      </c>
      <c r="D110" s="11">
        <v>0.40494251728794839</v>
      </c>
      <c r="E110" s="11">
        <v>0</v>
      </c>
      <c r="F110" s="11">
        <v>0</v>
      </c>
      <c r="G110" s="11">
        <v>0.16256452224644363</v>
      </c>
      <c r="H110" s="11">
        <v>0</v>
      </c>
      <c r="I110" s="11">
        <v>0</v>
      </c>
      <c r="J110" s="11">
        <v>0.17332597044666687</v>
      </c>
      <c r="K110" s="11">
        <v>0.11252042779748733</v>
      </c>
      <c r="L110" s="11">
        <v>0</v>
      </c>
      <c r="M110" s="11">
        <v>0.14664656222145395</v>
      </c>
      <c r="N110" s="3">
        <f t="shared" si="26"/>
        <v>5.1509354373653678E-2</v>
      </c>
      <c r="P110" s="15">
        <f t="shared" si="27"/>
        <v>0.76005679543916571</v>
      </c>
      <c r="Q110">
        <f t="shared" si="28"/>
        <v>0.90576937116296219</v>
      </c>
      <c r="R110" s="26">
        <f t="shared" si="29"/>
        <v>0.84276512355339628</v>
      </c>
      <c r="S110">
        <f t="shared" si="16"/>
        <v>2.9811171988885183E-2</v>
      </c>
      <c r="T110">
        <f t="shared" si="17"/>
        <v>0</v>
      </c>
      <c r="U110">
        <f t="shared" si="18"/>
        <v>9.3982423813366536E-2</v>
      </c>
      <c r="V110">
        <f t="shared" si="19"/>
        <v>0.88915481210706437</v>
      </c>
      <c r="W110">
        <f t="shared" si="20"/>
        <v>0</v>
      </c>
      <c r="X110">
        <f t="shared" si="21"/>
        <v>0</v>
      </c>
      <c r="Y110">
        <f t="shared" si="22"/>
        <v>0</v>
      </c>
      <c r="Z110">
        <f t="shared" si="23"/>
        <v>0.36666410165707652</v>
      </c>
      <c r="AA110">
        <f t="shared" si="24"/>
        <v>0</v>
      </c>
      <c r="AB110">
        <f t="shared" si="25"/>
        <v>0</v>
      </c>
    </row>
    <row r="111" spans="1:28" x14ac:dyDescent="0.25">
      <c r="A111" t="s">
        <v>132</v>
      </c>
      <c r="B111" s="3">
        <v>0.23039695828086543</v>
      </c>
      <c r="C111" s="3">
        <v>0.17499999999461743</v>
      </c>
      <c r="D111" s="11">
        <v>0.41587244605660229</v>
      </c>
      <c r="E111" s="11">
        <v>0</v>
      </c>
      <c r="F111" s="11">
        <v>0</v>
      </c>
      <c r="G111" s="11">
        <v>0.1663516148766139</v>
      </c>
      <c r="H111" s="11">
        <v>0</v>
      </c>
      <c r="I111" s="11">
        <v>0</v>
      </c>
      <c r="J111" s="11">
        <v>0.16263070019459613</v>
      </c>
      <c r="K111" s="11">
        <v>0.116551691690108</v>
      </c>
      <c r="L111" s="11">
        <v>0</v>
      </c>
      <c r="M111" s="11">
        <v>0.1385935471820797</v>
      </c>
      <c r="N111" s="3">
        <f t="shared" si="26"/>
        <v>5.3082758385074841E-2</v>
      </c>
      <c r="P111" s="15">
        <f t="shared" si="27"/>
        <v>0.75955863870947316</v>
      </c>
      <c r="Q111">
        <f t="shared" si="28"/>
        <v>0.91332999334835119</v>
      </c>
      <c r="R111" s="26">
        <f t="shared" si="29"/>
        <v>0.84281667109541136</v>
      </c>
      <c r="S111">
        <f t="shared" si="16"/>
        <v>7.0226985490009297E-3</v>
      </c>
      <c r="T111">
        <f t="shared" si="17"/>
        <v>0</v>
      </c>
      <c r="U111">
        <f t="shared" si="18"/>
        <v>9.9239211506195329E-2</v>
      </c>
      <c r="V111">
        <f t="shared" si="19"/>
        <v>0.92489939999866189</v>
      </c>
      <c r="W111">
        <f t="shared" si="20"/>
        <v>0</v>
      </c>
      <c r="X111">
        <f t="shared" si="21"/>
        <v>0</v>
      </c>
      <c r="Y111">
        <f t="shared" si="22"/>
        <v>0</v>
      </c>
      <c r="Z111">
        <f t="shared" si="23"/>
        <v>0.36865019129967119</v>
      </c>
      <c r="AA111">
        <f t="shared" si="24"/>
        <v>0</v>
      </c>
      <c r="AB111">
        <f t="shared" si="25"/>
        <v>0</v>
      </c>
    </row>
    <row r="112" spans="1:28" x14ac:dyDescent="0.25">
      <c r="A112" t="s">
        <v>133</v>
      </c>
      <c r="B112" s="3">
        <v>0.23389585453133577</v>
      </c>
      <c r="C112" s="3">
        <v>0.17750000002002606</v>
      </c>
      <c r="D112" s="11">
        <v>0.42682647703825566</v>
      </c>
      <c r="E112" s="11">
        <v>0</v>
      </c>
      <c r="F112" s="11">
        <v>0</v>
      </c>
      <c r="G112" s="11">
        <v>0.17029222802768931</v>
      </c>
      <c r="H112" s="11">
        <v>0</v>
      </c>
      <c r="I112" s="11">
        <v>0</v>
      </c>
      <c r="J112" s="11">
        <v>0.15221159267869647</v>
      </c>
      <c r="K112" s="11">
        <v>0.1203588651469633</v>
      </c>
      <c r="L112" s="11">
        <v>0</v>
      </c>
      <c r="M112" s="11">
        <v>0.13031083710839533</v>
      </c>
      <c r="N112" s="3">
        <f t="shared" si="26"/>
        <v>5.4707270766943782E-2</v>
      </c>
      <c r="P112" s="15">
        <f t="shared" si="27"/>
        <v>0.7588847625182934</v>
      </c>
      <c r="Q112">
        <f t="shared" si="28"/>
        <v>0.92073999393323758</v>
      </c>
      <c r="R112" s="26">
        <f t="shared" si="29"/>
        <v>0.84263956367110782</v>
      </c>
      <c r="S112">
        <f t="shared" si="16"/>
        <v>0</v>
      </c>
      <c r="T112">
        <f t="shared" si="17"/>
        <v>0</v>
      </c>
      <c r="U112">
        <f t="shared" si="18"/>
        <v>0.10037721148950482</v>
      </c>
      <c r="V112">
        <f t="shared" si="19"/>
        <v>0.96408438904136795</v>
      </c>
      <c r="W112">
        <f t="shared" si="20"/>
        <v>0</v>
      </c>
      <c r="X112">
        <f t="shared" si="21"/>
        <v>0</v>
      </c>
      <c r="Y112">
        <f t="shared" si="22"/>
        <v>0</v>
      </c>
      <c r="Z112">
        <f t="shared" si="23"/>
        <v>0.32749754761604383</v>
      </c>
      <c r="AA112">
        <f t="shared" si="24"/>
        <v>0</v>
      </c>
      <c r="AB112">
        <f t="shared" si="25"/>
        <v>0</v>
      </c>
    </row>
    <row r="113" spans="1:28" x14ac:dyDescent="0.25">
      <c r="A113" t="s">
        <v>134</v>
      </c>
      <c r="B113" s="3">
        <v>0.23745086273522567</v>
      </c>
      <c r="C113" s="3">
        <v>0.18000000002055322</v>
      </c>
      <c r="D113" s="11">
        <v>0.43776826635807198</v>
      </c>
      <c r="E113" s="11">
        <v>0</v>
      </c>
      <c r="F113" s="11">
        <v>0</v>
      </c>
      <c r="G113" s="11">
        <v>0.17415619568303942</v>
      </c>
      <c r="H113" s="11">
        <v>0</v>
      </c>
      <c r="I113" s="11">
        <v>0</v>
      </c>
      <c r="J113" s="11">
        <v>0.14165450175671568</v>
      </c>
      <c r="K113" s="11">
        <v>0.1242780877526042</v>
      </c>
      <c r="L113" s="11">
        <v>0</v>
      </c>
      <c r="M113" s="11">
        <v>0.12214294844956881</v>
      </c>
      <c r="N113" s="3">
        <f t="shared" si="26"/>
        <v>5.6382912213702986E-2</v>
      </c>
      <c r="P113" s="15">
        <f t="shared" si="27"/>
        <v>0.7580515730585734</v>
      </c>
      <c r="Q113">
        <f t="shared" si="28"/>
        <v>0.92822537431265129</v>
      </c>
      <c r="R113" s="26">
        <f t="shared" si="29"/>
        <v>0.84227258958470708</v>
      </c>
      <c r="S113">
        <f t="shared" si="16"/>
        <v>-7.0493099999948207E-7</v>
      </c>
      <c r="T113">
        <f t="shared" si="17"/>
        <v>0</v>
      </c>
      <c r="U113">
        <f t="shared" si="18"/>
        <v>9.9727508464172568E-2</v>
      </c>
      <c r="V113">
        <f t="shared" si="19"/>
        <v>1.0048220252823854</v>
      </c>
      <c r="W113">
        <f t="shared" si="20"/>
        <v>0</v>
      </c>
      <c r="X113">
        <f t="shared" si="21"/>
        <v>0</v>
      </c>
      <c r="Y113">
        <f t="shared" si="22"/>
        <v>0</v>
      </c>
      <c r="Z113">
        <f t="shared" si="23"/>
        <v>0.26706014483498114</v>
      </c>
      <c r="AA113">
        <f t="shared" si="24"/>
        <v>0</v>
      </c>
      <c r="AB113">
        <f t="shared" si="25"/>
        <v>0</v>
      </c>
    </row>
    <row r="114" spans="1:28" x14ac:dyDescent="0.25">
      <c r="A114" t="s">
        <v>135</v>
      </c>
      <c r="B114" s="3">
        <v>0.24105950281669014</v>
      </c>
      <c r="C114" s="3">
        <v>0.18249999999448427</v>
      </c>
      <c r="D114" s="11">
        <v>0.4486918434277441</v>
      </c>
      <c r="E114" s="11">
        <v>0</v>
      </c>
      <c r="F114" s="11">
        <v>0</v>
      </c>
      <c r="G114" s="11">
        <v>0.17793969084328204</v>
      </c>
      <c r="H114" s="11">
        <v>0</v>
      </c>
      <c r="I114" s="11">
        <v>0</v>
      </c>
      <c r="J114" s="11">
        <v>0.13094231385343488</v>
      </c>
      <c r="K114" s="11">
        <v>0.12831774250869485</v>
      </c>
      <c r="L114" s="11">
        <v>0</v>
      </c>
      <c r="M114" s="11">
        <v>0.1141084093668442</v>
      </c>
      <c r="N114" s="3">
        <f>B114*B114</f>
        <v>5.810968389822984E-2</v>
      </c>
      <c r="P114" s="15">
        <f t="shared" si="27"/>
        <v>0.75707448933578647</v>
      </c>
      <c r="Q114">
        <f t="shared" si="28"/>
        <v>0.93579169501541537</v>
      </c>
      <c r="R114" s="26">
        <f t="shared" si="29"/>
        <v>0.84173429051132298</v>
      </c>
      <c r="S114">
        <f t="shared" si="16"/>
        <v>0</v>
      </c>
      <c r="T114">
        <f t="shared" si="17"/>
        <v>0</v>
      </c>
      <c r="U114">
        <f t="shared" si="18"/>
        <v>9.9077441495021859E-2</v>
      </c>
      <c r="V114">
        <f t="shared" si="19"/>
        <v>1.0455599739820109</v>
      </c>
      <c r="W114">
        <f t="shared" si="20"/>
        <v>0</v>
      </c>
      <c r="X114">
        <f t="shared" si="21"/>
        <v>0</v>
      </c>
      <c r="Y114">
        <f t="shared" si="22"/>
        <v>0</v>
      </c>
      <c r="Z114">
        <f t="shared" si="23"/>
        <v>0.20661887336577162</v>
      </c>
      <c r="AA114">
        <f t="shared" si="24"/>
        <v>0</v>
      </c>
      <c r="AB114">
        <f t="shared" si="25"/>
        <v>0</v>
      </c>
    </row>
    <row r="115" spans="1:28" x14ac:dyDescent="0.25">
      <c r="A115" t="s">
        <v>136</v>
      </c>
      <c r="B115" s="3">
        <v>0.24471935273987511</v>
      </c>
      <c r="C115" s="3">
        <v>0.18500000001967676</v>
      </c>
      <c r="D115" s="11">
        <v>0.45965205872576481</v>
      </c>
      <c r="E115" s="11">
        <v>0</v>
      </c>
      <c r="F115" s="11">
        <v>0</v>
      </c>
      <c r="G115" s="11">
        <v>0.18188396122375192</v>
      </c>
      <c r="H115" s="11">
        <v>0</v>
      </c>
      <c r="I115" s="11">
        <v>0</v>
      </c>
      <c r="J115" s="11">
        <v>0.12054018381415765</v>
      </c>
      <c r="K115" s="11">
        <v>0.13211659278985732</v>
      </c>
      <c r="L115" s="11">
        <v>0</v>
      </c>
      <c r="M115" s="11">
        <v>0.10580720344646832</v>
      </c>
      <c r="N115" s="3">
        <f t="shared" ref="N115:N154" si="30">B115*B115</f>
        <v>5.9887561605423419E-2</v>
      </c>
      <c r="P115" s="15">
        <f t="shared" si="27"/>
        <v>0.75596800150220589</v>
      </c>
      <c r="Q115">
        <f t="shared" si="28"/>
        <v>0.94319610941416587</v>
      </c>
      <c r="R115" s="26">
        <f t="shared" si="29"/>
        <v>0.84102089423439874</v>
      </c>
      <c r="S115">
        <f t="shared" si="16"/>
        <v>0</v>
      </c>
      <c r="T115">
        <f t="shared" si="17"/>
        <v>0</v>
      </c>
      <c r="U115">
        <f t="shared" si="18"/>
        <v>9.8427556485024201E-2</v>
      </c>
      <c r="V115">
        <f t="shared" si="19"/>
        <v>1.0862977672545173</v>
      </c>
      <c r="W115">
        <f t="shared" si="20"/>
        <v>0</v>
      </c>
      <c r="X115">
        <f t="shared" si="21"/>
        <v>0</v>
      </c>
      <c r="Y115">
        <f t="shared" si="22"/>
        <v>0</v>
      </c>
      <c r="Z115">
        <f t="shared" si="23"/>
        <v>0.14617953505046402</v>
      </c>
      <c r="AA115">
        <f t="shared" si="24"/>
        <v>0</v>
      </c>
      <c r="AB115">
        <f t="shared" si="25"/>
        <v>0</v>
      </c>
    </row>
    <row r="116" spans="1:28" x14ac:dyDescent="0.25">
      <c r="A116" t="s">
        <v>137</v>
      </c>
      <c r="B116" s="3">
        <v>0.24842819798101501</v>
      </c>
      <c r="C116" s="3">
        <v>0.18750000002068401</v>
      </c>
      <c r="D116" s="11">
        <v>0.47059383568105262</v>
      </c>
      <c r="E116" s="11">
        <v>0</v>
      </c>
      <c r="F116" s="11">
        <v>0</v>
      </c>
      <c r="G116" s="11">
        <v>0.18574788808919254</v>
      </c>
      <c r="H116" s="11">
        <v>0</v>
      </c>
      <c r="I116" s="11">
        <v>0</v>
      </c>
      <c r="J116" s="11">
        <v>0.10998307260118979</v>
      </c>
      <c r="K116" s="11">
        <v>0.13603589205759323</v>
      </c>
      <c r="L116" s="11">
        <v>0</v>
      </c>
      <c r="M116" s="11">
        <v>9.7639311570971971E-2</v>
      </c>
      <c r="N116" s="3">
        <f t="shared" si="30"/>
        <v>6.171656955209439E-2</v>
      </c>
      <c r="P116" s="15">
        <f t="shared" si="27"/>
        <v>0.75474524045379443</v>
      </c>
      <c r="Q116">
        <f t="shared" si="28"/>
        <v>0.95068155668627352</v>
      </c>
      <c r="R116" s="26">
        <f t="shared" si="29"/>
        <v>0.8401688032325314</v>
      </c>
      <c r="S116">
        <f t="shared" si="16"/>
        <v>0</v>
      </c>
      <c r="T116">
        <f t="shared" si="17"/>
        <v>0</v>
      </c>
      <c r="U116">
        <f t="shared" si="18"/>
        <v>9.7777671473783315E-2</v>
      </c>
      <c r="V116">
        <f t="shared" si="19"/>
        <v>1.1270355605271916</v>
      </c>
      <c r="W116">
        <f t="shared" si="20"/>
        <v>0</v>
      </c>
      <c r="X116">
        <f t="shared" si="21"/>
        <v>0</v>
      </c>
      <c r="Y116">
        <f t="shared" si="22"/>
        <v>0</v>
      </c>
      <c r="Z116">
        <f t="shared" si="23"/>
        <v>8.5740196735983071E-2</v>
      </c>
      <c r="AA116">
        <f t="shared" si="24"/>
        <v>0</v>
      </c>
      <c r="AB116">
        <f t="shared" si="25"/>
        <v>0</v>
      </c>
    </row>
    <row r="117" spans="1:28" x14ac:dyDescent="0.25">
      <c r="A117" t="s">
        <v>138</v>
      </c>
      <c r="B117" s="3">
        <v>0.25218403822971935</v>
      </c>
      <c r="C117" s="3">
        <v>0.19000000001138925</v>
      </c>
      <c r="D117" s="11">
        <v>0.48113072392632145</v>
      </c>
      <c r="E117" s="11">
        <v>0</v>
      </c>
      <c r="F117" s="11">
        <v>7.5912976213353712E-5</v>
      </c>
      <c r="G117" s="11">
        <v>0.18971076991368951</v>
      </c>
      <c r="H117" s="11">
        <v>0</v>
      </c>
      <c r="I117" s="11">
        <v>0</v>
      </c>
      <c r="J117" s="11">
        <v>9.849074808184255E-2</v>
      </c>
      <c r="K117" s="11">
        <v>0.1398654084509206</v>
      </c>
      <c r="L117" s="11">
        <v>0</v>
      </c>
      <c r="M117" s="11">
        <v>9.0726436651012599E-2</v>
      </c>
      <c r="N117" s="3">
        <f t="shared" si="30"/>
        <v>6.3596789137848553E-2</v>
      </c>
      <c r="P117" s="15">
        <f t="shared" si="27"/>
        <v>0.75341802496760146</v>
      </c>
      <c r="Q117">
        <f t="shared" si="28"/>
        <v>0.95808647889656529</v>
      </c>
      <c r="R117" s="26">
        <f t="shared" si="29"/>
        <v>0.83917822516048746</v>
      </c>
      <c r="S117">
        <f t="shared" si="16"/>
        <v>0</v>
      </c>
      <c r="T117">
        <f t="shared" si="17"/>
        <v>0</v>
      </c>
      <c r="U117">
        <f t="shared" si="18"/>
        <v>9.7127786481447695E-2</v>
      </c>
      <c r="V117">
        <f t="shared" si="19"/>
        <v>1.1677733527189043</v>
      </c>
      <c r="W117">
        <f t="shared" si="20"/>
        <v>0</v>
      </c>
      <c r="X117">
        <f t="shared" si="21"/>
        <v>0</v>
      </c>
      <c r="Y117">
        <f t="shared" si="22"/>
        <v>0</v>
      </c>
      <c r="Z117">
        <f t="shared" si="23"/>
        <v>2.5300860023796935E-2</v>
      </c>
      <c r="AA117">
        <f t="shared" si="24"/>
        <v>0</v>
      </c>
      <c r="AB117">
        <f t="shared" si="25"/>
        <v>0</v>
      </c>
    </row>
    <row r="118" spans="1:28" x14ac:dyDescent="0.25">
      <c r="A118" t="s">
        <v>139</v>
      </c>
      <c r="B118" s="3">
        <v>0.25598426022781673</v>
      </c>
      <c r="C118" s="3">
        <v>0.19249999998493419</v>
      </c>
      <c r="D118" s="11">
        <v>0.4918774837876384</v>
      </c>
      <c r="E118" s="11">
        <v>0</v>
      </c>
      <c r="F118" s="11">
        <v>3.1149734559601908E-4</v>
      </c>
      <c r="G118" s="11">
        <v>0.19361886143359552</v>
      </c>
      <c r="H118" s="11">
        <v>0</v>
      </c>
      <c r="I118" s="11">
        <v>0</v>
      </c>
      <c r="J118" s="11">
        <v>8.7773113271524969E-2</v>
      </c>
      <c r="K118" s="11">
        <v>0.14355773684466497</v>
      </c>
      <c r="L118" s="11">
        <v>0</v>
      </c>
      <c r="M118" s="11">
        <v>8.2861307316979924E-2</v>
      </c>
      <c r="N118" s="3">
        <f t="shared" si="30"/>
        <v>6.5527941484382596E-2</v>
      </c>
      <c r="P118" s="15">
        <f t="shared" si="27"/>
        <v>0.75199936048261784</v>
      </c>
      <c r="Q118">
        <f t="shared" si="28"/>
        <v>0.96563894615581514</v>
      </c>
      <c r="R118" s="26">
        <f t="shared" si="29"/>
        <v>0.83808407039690869</v>
      </c>
      <c r="S118">
        <f t="shared" si="16"/>
        <v>0</v>
      </c>
      <c r="T118">
        <f t="shared" si="17"/>
        <v>0</v>
      </c>
      <c r="U118">
        <f t="shared" si="18"/>
        <v>3.0784100917815839E-2</v>
      </c>
      <c r="V118">
        <f t="shared" si="19"/>
        <v>1.2230977924827588</v>
      </c>
      <c r="W118">
        <f t="shared" si="20"/>
        <v>0</v>
      </c>
      <c r="X118">
        <f t="shared" si="21"/>
        <v>0</v>
      </c>
      <c r="Y118">
        <f t="shared" si="22"/>
        <v>0</v>
      </c>
      <c r="Z118">
        <f t="shared" si="23"/>
        <v>0</v>
      </c>
      <c r="AA118">
        <f t="shared" si="24"/>
        <v>0</v>
      </c>
      <c r="AB118">
        <f t="shared" si="25"/>
        <v>0</v>
      </c>
    </row>
    <row r="119" spans="1:28" x14ac:dyDescent="0.25">
      <c r="A119" t="s">
        <v>140</v>
      </c>
      <c r="B119" s="3">
        <v>0.25982642501221043</v>
      </c>
      <c r="C119" s="3">
        <v>0.19500000004771659</v>
      </c>
      <c r="D119" s="11">
        <v>0.50277927795362176</v>
      </c>
      <c r="E119" s="11">
        <v>0</v>
      </c>
      <c r="F119" s="11">
        <v>5.2655971918563315E-4</v>
      </c>
      <c r="G119" s="11">
        <v>0.19734941420744342</v>
      </c>
      <c r="H119" s="11">
        <v>0</v>
      </c>
      <c r="I119" s="11">
        <v>0</v>
      </c>
      <c r="J119" s="11">
        <v>7.8492051216359007E-2</v>
      </c>
      <c r="K119" s="11">
        <v>0.14774608248659182</v>
      </c>
      <c r="L119" s="11">
        <v>0</v>
      </c>
      <c r="M119" s="11">
        <v>7.3106614416798388E-2</v>
      </c>
      <c r="N119" s="3">
        <f t="shared" si="30"/>
        <v>6.7509771134625807E-2</v>
      </c>
      <c r="P119" s="15">
        <f t="shared" si="27"/>
        <v>0.75050103175053362</v>
      </c>
      <c r="Q119">
        <f t="shared" si="28"/>
        <v>0.97384831877097999</v>
      </c>
      <c r="R119" s="26">
        <f t="shared" si="29"/>
        <v>0.8369431652743663</v>
      </c>
      <c r="S119">
        <f t="shared" si="16"/>
        <v>0</v>
      </c>
      <c r="T119">
        <f t="shared" si="17"/>
        <v>0</v>
      </c>
      <c r="U119">
        <f t="shared" si="18"/>
        <v>0</v>
      </c>
      <c r="V119">
        <f t="shared" si="19"/>
        <v>1.2409289999999999</v>
      </c>
      <c r="W119">
        <f t="shared" si="20"/>
        <v>0</v>
      </c>
      <c r="X119">
        <f t="shared" si="21"/>
        <v>0</v>
      </c>
      <c r="Y119">
        <f t="shared" si="22"/>
        <v>0</v>
      </c>
      <c r="Z119">
        <f t="shared" si="23"/>
        <v>0</v>
      </c>
      <c r="AA119">
        <f t="shared" si="24"/>
        <v>0</v>
      </c>
      <c r="AB119">
        <f t="shared" si="25"/>
        <v>0</v>
      </c>
    </row>
    <row r="120" spans="1:28" x14ac:dyDescent="0.25">
      <c r="A120" t="s">
        <v>141</v>
      </c>
      <c r="B120" s="3">
        <v>0.26370935665652478</v>
      </c>
      <c r="C120" s="3">
        <v>0.19750000004831444</v>
      </c>
      <c r="D120" s="11">
        <v>0.51342080713674532</v>
      </c>
      <c r="E120" s="11">
        <v>0</v>
      </c>
      <c r="F120" s="11">
        <v>7.734789022105133E-4</v>
      </c>
      <c r="G120" s="11">
        <v>0.20121796670946315</v>
      </c>
      <c r="H120" s="11">
        <v>0</v>
      </c>
      <c r="I120" s="11">
        <v>0</v>
      </c>
      <c r="J120" s="11">
        <v>6.8019491086816333E-2</v>
      </c>
      <c r="K120" s="11">
        <v>0.15164308818041805</v>
      </c>
      <c r="L120" s="11">
        <v>0</v>
      </c>
      <c r="M120" s="11">
        <v>6.4925167984346402E-2</v>
      </c>
      <c r="N120" s="3">
        <f t="shared" si="30"/>
        <v>6.9542624788198198E-2</v>
      </c>
      <c r="P120" s="15">
        <f t="shared" si="27"/>
        <v>0.74893057475223956</v>
      </c>
      <c r="Q120">
        <f t="shared" si="28"/>
        <v>0.98166701634981268</v>
      </c>
      <c r="R120" s="26">
        <f t="shared" si="29"/>
        <v>0.8356759229126739</v>
      </c>
    </row>
    <row r="121" spans="1:28" x14ac:dyDescent="0.25">
      <c r="A121" t="s">
        <v>142</v>
      </c>
      <c r="B121" s="3">
        <v>0.26763100780777338</v>
      </c>
      <c r="C121" s="3">
        <v>0.20000000003920898</v>
      </c>
      <c r="D121" s="11">
        <v>0.5240623971391063</v>
      </c>
      <c r="E121" s="11">
        <v>0</v>
      </c>
      <c r="F121" s="11">
        <v>1.0204139674994952E-3</v>
      </c>
      <c r="G121" s="11">
        <v>0.20508649539728888</v>
      </c>
      <c r="H121" s="11">
        <v>0</v>
      </c>
      <c r="I121" s="11">
        <v>0</v>
      </c>
      <c r="J121" s="11">
        <v>5.7546986210477144E-2</v>
      </c>
      <c r="K121" s="11">
        <v>0.15554006933992759</v>
      </c>
      <c r="L121" s="11">
        <v>0</v>
      </c>
      <c r="M121" s="11">
        <v>5.6743637945700788E-2</v>
      </c>
      <c r="N121" s="3">
        <f t="shared" si="30"/>
        <v>7.162635634020445E-2</v>
      </c>
      <c r="P121" s="15">
        <f t="shared" si="27"/>
        <v>0.74729756345295928</v>
      </c>
      <c r="Q121">
        <f t="shared" si="28"/>
        <v>0.98948570496258603</v>
      </c>
      <c r="R121" s="26">
        <f t="shared" si="29"/>
        <v>0.83432688516766018</v>
      </c>
    </row>
    <row r="122" spans="1:28" x14ac:dyDescent="0.25">
      <c r="A122" t="s">
        <v>143</v>
      </c>
      <c r="B122" s="3">
        <v>0.27158970116379089</v>
      </c>
      <c r="C122" s="3">
        <v>0.20250000000672497</v>
      </c>
      <c r="D122" s="11">
        <v>0.53470390688547687</v>
      </c>
      <c r="E122" s="11">
        <v>0</v>
      </c>
      <c r="F122" s="11">
        <v>1.2673545047469906E-3</v>
      </c>
      <c r="G122" s="11">
        <v>0.20895505249085591</v>
      </c>
      <c r="H122" s="11">
        <v>0</v>
      </c>
      <c r="I122" s="11">
        <v>0</v>
      </c>
      <c r="J122" s="11">
        <v>4.7074436327781854E-2</v>
      </c>
      <c r="K122" s="11">
        <v>0.1594370601909002</v>
      </c>
      <c r="L122" s="11">
        <v>0</v>
      </c>
      <c r="M122" s="11">
        <v>4.8562189600238156E-2</v>
      </c>
      <c r="N122" s="3">
        <f t="shared" si="30"/>
        <v>7.3760965778237236E-2</v>
      </c>
      <c r="P122" s="15">
        <f t="shared" si="27"/>
        <v>0.74561001075884259</v>
      </c>
      <c r="Q122">
        <f t="shared" si="28"/>
        <v>0.99730441879741083</v>
      </c>
      <c r="R122" s="26">
        <f t="shared" si="29"/>
        <v>0.83290569477611709</v>
      </c>
    </row>
    <row r="123" spans="1:28" x14ac:dyDescent="0.25">
      <c r="A123" t="s">
        <v>144</v>
      </c>
      <c r="B123" s="3">
        <v>0.27558384050793477</v>
      </c>
      <c r="C123" s="3">
        <v>0.20500000000540344</v>
      </c>
      <c r="D123" s="11">
        <v>0.54534543073515473</v>
      </c>
      <c r="E123" s="11">
        <v>0</v>
      </c>
      <c r="F123" s="11">
        <v>1.5142916163952407E-3</v>
      </c>
      <c r="G123" s="11">
        <v>0.21282360379073181</v>
      </c>
      <c r="H123" s="11">
        <v>0</v>
      </c>
      <c r="I123" s="11">
        <v>0</v>
      </c>
      <c r="J123" s="11">
        <v>3.6601924712236771E-2</v>
      </c>
      <c r="K123" s="11">
        <v>0.16333406068529066</v>
      </c>
      <c r="L123" s="11">
        <v>0</v>
      </c>
      <c r="M123" s="11">
        <v>4.038068846019064E-2</v>
      </c>
      <c r="N123" s="3">
        <f t="shared" si="30"/>
        <v>7.5946453149102824E-2</v>
      </c>
      <c r="P123" s="15">
        <f t="shared" si="27"/>
        <v>0.74387525635597262</v>
      </c>
      <c r="Q123">
        <f t="shared" si="28"/>
        <v>1.0051231415769073</v>
      </c>
      <c r="R123" s="26">
        <f t="shared" si="29"/>
        <v>0.83142120609286418</v>
      </c>
    </row>
    <row r="124" spans="1:28" x14ac:dyDescent="0.25">
      <c r="A124" t="s">
        <v>145</v>
      </c>
      <c r="B124" s="3">
        <v>0.27961190680389741</v>
      </c>
      <c r="C124" s="3">
        <v>0.20750000000408328</v>
      </c>
      <c r="D124" s="11">
        <v>0.5559869849536172</v>
      </c>
      <c r="E124" s="11">
        <v>0</v>
      </c>
      <c r="F124" s="11">
        <v>1.7612306417232218E-3</v>
      </c>
      <c r="G124" s="11">
        <v>0.21669213981242916</v>
      </c>
      <c r="H124" s="11">
        <v>0</v>
      </c>
      <c r="I124" s="11">
        <v>0</v>
      </c>
      <c r="J124" s="11">
        <v>2.612940189674089E-2</v>
      </c>
      <c r="K124" s="11">
        <v>0.16723105395095569</v>
      </c>
      <c r="L124" s="11">
        <v>0</v>
      </c>
      <c r="M124" s="11">
        <v>3.219918874453357E-2</v>
      </c>
      <c r="N124" s="3">
        <f t="shared" si="30"/>
        <v>7.8182818426511411E-2</v>
      </c>
      <c r="P124" s="15">
        <f t="shared" si="27"/>
        <v>0.74210001418005067</v>
      </c>
      <c r="Q124">
        <f t="shared" si="28"/>
        <v>1.0129418504163945</v>
      </c>
      <c r="R124" s="26">
        <f t="shared" si="29"/>
        <v>0.82988154162243422</v>
      </c>
    </row>
    <row r="125" spans="1:28" x14ac:dyDescent="0.25">
      <c r="A125" t="s">
        <v>146</v>
      </c>
      <c r="B125" s="3">
        <v>0.28367245485626064</v>
      </c>
      <c r="C125" s="3">
        <v>0.21000000003920918</v>
      </c>
      <c r="D125" s="11">
        <v>0.56662854645123562</v>
      </c>
      <c r="E125" s="11">
        <v>0</v>
      </c>
      <c r="F125" s="11">
        <v>2.0081670633497572E-3</v>
      </c>
      <c r="G125" s="11">
        <v>0.22056068485501015</v>
      </c>
      <c r="H125" s="11">
        <v>0</v>
      </c>
      <c r="I125" s="11">
        <v>0</v>
      </c>
      <c r="J125" s="11">
        <v>1.5656902479747322E-2</v>
      </c>
      <c r="K125" s="11">
        <v>0.17112803376818878</v>
      </c>
      <c r="L125" s="11">
        <v>0</v>
      </c>
      <c r="M125" s="11">
        <v>2.4017665382468342E-2</v>
      </c>
      <c r="N125" s="3">
        <f t="shared" si="30"/>
        <v>8.0470061644177235E-2</v>
      </c>
      <c r="P125" s="15">
        <f t="shared" si="27"/>
        <v>0.74029041750147384</v>
      </c>
      <c r="Q125">
        <f t="shared" si="28"/>
        <v>1.0207605474637496</v>
      </c>
      <c r="R125" s="26">
        <f t="shared" si="29"/>
        <v>0.82829414514723465</v>
      </c>
    </row>
    <row r="126" spans="1:28" x14ac:dyDescent="0.25">
      <c r="A126" t="s">
        <v>147</v>
      </c>
      <c r="B126" s="3">
        <v>0.28776410953532766</v>
      </c>
      <c r="C126" s="3">
        <v>0.21250000003920902</v>
      </c>
      <c r="D126" s="11">
        <v>0.57727007627205285</v>
      </c>
      <c r="E126" s="11">
        <v>0</v>
      </c>
      <c r="F126" s="11">
        <v>2.2551064489826789E-3</v>
      </c>
      <c r="G126" s="11">
        <v>0.22442923317892094</v>
      </c>
      <c r="H126" s="11">
        <v>0</v>
      </c>
      <c r="I126" s="11">
        <v>0</v>
      </c>
      <c r="J126" s="11">
        <v>5.1843824178302526E-3</v>
      </c>
      <c r="K126" s="11">
        <v>0.17502502903790473</v>
      </c>
      <c r="L126" s="11">
        <v>0</v>
      </c>
      <c r="M126" s="11">
        <v>1.5836172644308814E-2</v>
      </c>
      <c r="N126" s="3">
        <f t="shared" si="30"/>
        <v>8.280818273666006E-2</v>
      </c>
      <c r="P126" s="15">
        <f t="shared" si="27"/>
        <v>0.73845206194180113</v>
      </c>
      <c r="Q126">
        <f t="shared" si="28"/>
        <v>1.0285792649582288</v>
      </c>
      <c r="R126" s="26">
        <f t="shared" si="29"/>
        <v>0.82666583063939558</v>
      </c>
    </row>
    <row r="127" spans="1:28" x14ac:dyDescent="0.25">
      <c r="A127" t="s">
        <v>148</v>
      </c>
      <c r="B127" s="3">
        <v>0.29188946571125712</v>
      </c>
      <c r="C127" s="3">
        <v>0.21500000007923367</v>
      </c>
      <c r="D127" s="11">
        <v>0.58760897983166616</v>
      </c>
      <c r="E127" s="11">
        <v>0</v>
      </c>
      <c r="F127" s="11">
        <v>2.5680373283343385E-3</v>
      </c>
      <c r="G127" s="11">
        <v>0.22873383067190489</v>
      </c>
      <c r="H127" s="11">
        <v>0</v>
      </c>
      <c r="I127" s="11">
        <v>0</v>
      </c>
      <c r="J127" s="11">
        <v>0</v>
      </c>
      <c r="K127" s="11">
        <v>0.17952810462108404</v>
      </c>
      <c r="L127" s="11">
        <v>0</v>
      </c>
      <c r="M127" s="11">
        <v>1.5610475470107835E-3</v>
      </c>
      <c r="N127" s="3">
        <f t="shared" si="30"/>
        <v>8.5199460193203153E-2</v>
      </c>
      <c r="P127" s="15">
        <f t="shared" si="27"/>
        <v>0.7365801967376101</v>
      </c>
      <c r="Q127">
        <f t="shared" si="28"/>
        <v>1.038101634098707</v>
      </c>
      <c r="R127" s="26">
        <f t="shared" si="29"/>
        <v>0.82512820341205639</v>
      </c>
    </row>
    <row r="128" spans="1:28" x14ac:dyDescent="0.25">
      <c r="A128" t="s">
        <v>149</v>
      </c>
      <c r="B128" s="3">
        <v>0.29642090428360712</v>
      </c>
      <c r="C128" s="3">
        <v>0.21749999995613931</v>
      </c>
      <c r="D128" s="11">
        <v>0.55875302605526411</v>
      </c>
      <c r="E128" s="11">
        <v>0</v>
      </c>
      <c r="F128" s="11">
        <v>4.8592558958211532E-3</v>
      </c>
      <c r="G128" s="11">
        <v>0.25569048960444513</v>
      </c>
      <c r="H128" s="11">
        <v>0</v>
      </c>
      <c r="I128" s="11">
        <v>0</v>
      </c>
      <c r="J128" s="11">
        <v>0</v>
      </c>
      <c r="K128" s="11">
        <v>0.18069722844446959</v>
      </c>
      <c r="L128" s="11">
        <v>0</v>
      </c>
      <c r="M128" s="11">
        <v>0</v>
      </c>
      <c r="N128" s="3">
        <f t="shared" si="30"/>
        <v>8.7865352496311375E-2</v>
      </c>
      <c r="P128" s="15">
        <f t="shared" si="27"/>
        <v>0.73375391820558467</v>
      </c>
      <c r="Q128">
        <f t="shared" si="28"/>
        <v>1.0573644483004825</v>
      </c>
      <c r="R128" s="26">
        <f t="shared" si="29"/>
        <v>0.82318396606833477</v>
      </c>
    </row>
    <row r="129" spans="1:18" x14ac:dyDescent="0.25">
      <c r="A129" t="s">
        <v>150</v>
      </c>
      <c r="B129" s="3">
        <v>0.30180378458017887</v>
      </c>
      <c r="C129" s="3">
        <v>0.21999999998359698</v>
      </c>
      <c r="D129" s="11">
        <v>0.52647405328133001</v>
      </c>
      <c r="E129" s="11">
        <v>0</v>
      </c>
      <c r="F129" s="11">
        <v>7.2973406033989318E-3</v>
      </c>
      <c r="G129" s="11">
        <v>0.28449255427556225</v>
      </c>
      <c r="H129" s="11">
        <v>0</v>
      </c>
      <c r="I129" s="11">
        <v>0</v>
      </c>
      <c r="J129" s="11">
        <v>0</v>
      </c>
      <c r="K129" s="11">
        <v>0.18173605183970876</v>
      </c>
      <c r="L129" s="11">
        <v>0</v>
      </c>
      <c r="M129" s="11">
        <v>0</v>
      </c>
      <c r="N129" s="3">
        <f t="shared" si="30"/>
        <v>9.1085524386919012E-2</v>
      </c>
      <c r="P129" s="15">
        <f t="shared" si="27"/>
        <v>0.72895043476550758</v>
      </c>
      <c r="Q129">
        <f t="shared" si="28"/>
        <v>1.0775049536771317</v>
      </c>
      <c r="R129" s="26">
        <f t="shared" si="29"/>
        <v>0.81883424517426262</v>
      </c>
    </row>
    <row r="130" spans="1:18" x14ac:dyDescent="0.25">
      <c r="A130" t="s">
        <v>151</v>
      </c>
      <c r="B130" s="3">
        <v>0.30799570389334957</v>
      </c>
      <c r="C130" s="3">
        <v>0.22249999998462011</v>
      </c>
      <c r="D130" s="11">
        <v>0.49419508068419205</v>
      </c>
      <c r="E130" s="11">
        <v>0</v>
      </c>
      <c r="F130" s="11">
        <v>9.7354262488136729E-3</v>
      </c>
      <c r="G130" s="11">
        <v>0.31329461825758093</v>
      </c>
      <c r="H130" s="11">
        <v>0</v>
      </c>
      <c r="I130" s="11">
        <v>0</v>
      </c>
      <c r="J130" s="11">
        <v>0</v>
      </c>
      <c r="K130" s="11">
        <v>0.18277487480941323</v>
      </c>
      <c r="L130" s="11">
        <v>0</v>
      </c>
      <c r="M130" s="11">
        <v>0</v>
      </c>
      <c r="N130" s="3">
        <f t="shared" si="30"/>
        <v>9.4861353616759861E-2</v>
      </c>
      <c r="P130" s="15">
        <f t="shared" si="27"/>
        <v>0.72241267385231367</v>
      </c>
      <c r="Q130">
        <f t="shared" si="28"/>
        <v>1.0976454595417293</v>
      </c>
      <c r="R130" s="26">
        <f t="shared" si="29"/>
        <v>0.81229440018883448</v>
      </c>
    </row>
    <row r="131" spans="1:18" x14ac:dyDescent="0.25">
      <c r="A131" t="s">
        <v>152</v>
      </c>
      <c r="B131" s="3">
        <v>0.31494894858541617</v>
      </c>
      <c r="C131" s="3">
        <v>0.22499999998462022</v>
      </c>
      <c r="D131" s="11">
        <v>0.46191611279023764</v>
      </c>
      <c r="E131" s="11">
        <v>0</v>
      </c>
      <c r="F131" s="11">
        <v>1.2173511388965112E-2</v>
      </c>
      <c r="G131" s="11">
        <v>0.34209668285344125</v>
      </c>
      <c r="H131" s="11">
        <v>0</v>
      </c>
      <c r="I131" s="11">
        <v>0</v>
      </c>
      <c r="J131" s="11">
        <v>0</v>
      </c>
      <c r="K131" s="11">
        <v>0.18381369296735606</v>
      </c>
      <c r="L131" s="11">
        <v>0</v>
      </c>
      <c r="M131" s="11">
        <v>0</v>
      </c>
      <c r="N131" s="3">
        <f t="shared" si="30"/>
        <v>9.9192840215059114E-2</v>
      </c>
      <c r="P131" s="15">
        <f t="shared" si="27"/>
        <v>0.71440149584623491</v>
      </c>
      <c r="Q131">
        <f t="shared" si="28"/>
        <v>1.1177859594596355</v>
      </c>
      <c r="R131" s="26">
        <f t="shared" si="29"/>
        <v>0.80387872498350088</v>
      </c>
    </row>
    <row r="132" spans="1:18" x14ac:dyDescent="0.25">
      <c r="A132" t="s">
        <v>153</v>
      </c>
      <c r="B132" s="3">
        <v>0.3226143041722408</v>
      </c>
      <c r="C132" s="3">
        <v>0.227499999984419</v>
      </c>
      <c r="D132" s="11">
        <v>0.42965228498073399</v>
      </c>
      <c r="E132" s="11">
        <v>0</v>
      </c>
      <c r="F132" s="11">
        <v>1.4562438956200225E-2</v>
      </c>
      <c r="G132" s="11">
        <v>0.3709189868207422</v>
      </c>
      <c r="H132" s="11">
        <v>0</v>
      </c>
      <c r="I132" s="11">
        <v>0</v>
      </c>
      <c r="J132" s="11">
        <v>0</v>
      </c>
      <c r="K132" s="11">
        <v>0.18486628924232354</v>
      </c>
      <c r="L132" s="11">
        <v>0</v>
      </c>
      <c r="M132" s="11">
        <v>0</v>
      </c>
      <c r="N132" s="3">
        <f t="shared" si="30"/>
        <v>0.10407998925653911</v>
      </c>
      <c r="P132" s="15">
        <f t="shared" si="27"/>
        <v>0.7051764197751097</v>
      </c>
      <c r="Q132">
        <f t="shared" si="28"/>
        <v>1.137882537441373</v>
      </c>
      <c r="R132" s="26">
        <f t="shared" si="29"/>
        <v>0.79390129063473747</v>
      </c>
    </row>
    <row r="133" spans="1:18" x14ac:dyDescent="0.25">
      <c r="A133" t="s">
        <v>154</v>
      </c>
      <c r="B133" s="3">
        <v>0.33094226916688624</v>
      </c>
      <c r="C133" s="3">
        <v>0.22999999998462023</v>
      </c>
      <c r="D133" s="11">
        <v>0.39735817854257172</v>
      </c>
      <c r="E133" s="11">
        <v>0</v>
      </c>
      <c r="F133" s="11">
        <v>1.7049681676468535E-2</v>
      </c>
      <c r="G133" s="11">
        <v>0.39970081218438325</v>
      </c>
      <c r="H133" s="11">
        <v>0</v>
      </c>
      <c r="I133" s="11">
        <v>0</v>
      </c>
      <c r="J133" s="11">
        <v>0</v>
      </c>
      <c r="K133" s="11">
        <v>0.18589132759657651</v>
      </c>
      <c r="L133" s="11">
        <v>0</v>
      </c>
      <c r="M133" s="11">
        <v>0</v>
      </c>
      <c r="N133" s="3">
        <f t="shared" si="30"/>
        <v>0.10952278552132778</v>
      </c>
      <c r="P133" s="15">
        <f t="shared" si="27"/>
        <v>0.69498526302977859</v>
      </c>
      <c r="Q133">
        <f t="shared" si="28"/>
        <v>1.1580669574351807</v>
      </c>
      <c r="R133" s="26">
        <f t="shared" si="29"/>
        <v>0.78267801926868286</v>
      </c>
    </row>
    <row r="134" spans="1:18" x14ac:dyDescent="0.25">
      <c r="A134" t="s">
        <v>155</v>
      </c>
      <c r="B134" s="3">
        <v>0.33988416295820917</v>
      </c>
      <c r="C134" s="3">
        <v>0.23249999998482151</v>
      </c>
      <c r="D134" s="11">
        <v>0.36507920758997103</v>
      </c>
      <c r="E134" s="11">
        <v>0</v>
      </c>
      <c r="F134" s="11">
        <v>1.9487767553048152E-2</v>
      </c>
      <c r="G134" s="11">
        <v>0.42850287621862931</v>
      </c>
      <c r="H134" s="11">
        <v>0</v>
      </c>
      <c r="I134" s="11">
        <v>0</v>
      </c>
      <c r="J134" s="11">
        <v>0</v>
      </c>
      <c r="K134" s="11">
        <v>0.1869301486383515</v>
      </c>
      <c r="L134" s="11">
        <v>0</v>
      </c>
      <c r="M134" s="11">
        <v>0</v>
      </c>
      <c r="N134" s="3">
        <f t="shared" si="30"/>
        <v>0.11552124422980249</v>
      </c>
      <c r="P134" s="15">
        <f t="shared" si="27"/>
        <v>0.68405658551795723</v>
      </c>
      <c r="Q134">
        <f t="shared" si="28"/>
        <v>1.1782074614365647</v>
      </c>
      <c r="R134" s="26">
        <f t="shared" si="29"/>
        <v>0.7704838561220505</v>
      </c>
    </row>
    <row r="135" spans="1:18" x14ac:dyDescent="0.25">
      <c r="A135" t="s">
        <v>156</v>
      </c>
      <c r="B135" s="3">
        <v>0.3493928452432255</v>
      </c>
      <c r="C135" s="3">
        <v>0.23499999998462021</v>
      </c>
      <c r="D135" s="11">
        <v>0.33280023962223271</v>
      </c>
      <c r="E135" s="11">
        <v>0</v>
      </c>
      <c r="F135" s="11">
        <v>2.1925853407149521E-2</v>
      </c>
      <c r="G135" s="11">
        <v>0.45730494053137305</v>
      </c>
      <c r="H135" s="11">
        <v>0</v>
      </c>
      <c r="I135" s="11">
        <v>0</v>
      </c>
      <c r="J135" s="11">
        <v>0</v>
      </c>
      <c r="K135" s="11">
        <v>0.18796896643924466</v>
      </c>
      <c r="L135" s="11">
        <v>0</v>
      </c>
      <c r="M135" s="11">
        <v>0</v>
      </c>
      <c r="N135" s="3">
        <f t="shared" si="30"/>
        <v>0.12207536030715653</v>
      </c>
      <c r="P135" s="15">
        <f t="shared" si="27"/>
        <v>0.67259534127273801</v>
      </c>
      <c r="Q135">
        <f t="shared" si="28"/>
        <v>1.1983479618171866</v>
      </c>
      <c r="R135" s="26">
        <f t="shared" si="29"/>
        <v>0.75757878663190426</v>
      </c>
    </row>
    <row r="136" spans="1:18" x14ac:dyDescent="0.25">
      <c r="A136" t="s">
        <v>157</v>
      </c>
      <c r="B136" s="3">
        <v>0.35942333500882057</v>
      </c>
      <c r="C136" s="3">
        <v>0.23749999998257512</v>
      </c>
      <c r="D136" s="11">
        <v>0.30052126658762746</v>
      </c>
      <c r="E136" s="11">
        <v>0</v>
      </c>
      <c r="F136" s="11">
        <v>2.4363938336568566E-2</v>
      </c>
      <c r="G136" s="11">
        <v>0.48610700470738255</v>
      </c>
      <c r="H136" s="11">
        <v>0</v>
      </c>
      <c r="I136" s="11">
        <v>0</v>
      </c>
      <c r="J136" s="11">
        <v>0</v>
      </c>
      <c r="K136" s="11">
        <v>0.18900779036842136</v>
      </c>
      <c r="L136" s="11">
        <v>0</v>
      </c>
      <c r="M136" s="11">
        <v>0</v>
      </c>
      <c r="N136" s="3">
        <f t="shared" si="30"/>
        <v>0.12918513374886287</v>
      </c>
      <c r="P136" s="15">
        <f t="shared" si="27"/>
        <v>0.66078069187340516</v>
      </c>
      <c r="Q136">
        <f t="shared" si="28"/>
        <v>1.2184884678631334</v>
      </c>
      <c r="R136" s="26">
        <f t="shared" si="29"/>
        <v>0.74418826284831807</v>
      </c>
    </row>
    <row r="137" spans="1:18" x14ac:dyDescent="0.25">
      <c r="A137" t="s">
        <v>158</v>
      </c>
      <c r="B137" s="3">
        <v>0.36993318932754343</v>
      </c>
      <c r="C137" s="3">
        <v>0.23999999998257515</v>
      </c>
      <c r="D137" s="11">
        <v>0.26824229188125676</v>
      </c>
      <c r="E137" s="11">
        <v>0</v>
      </c>
      <c r="F137" s="11">
        <v>2.6802023696759422E-2</v>
      </c>
      <c r="G137" s="11">
        <v>0.51490906859091701</v>
      </c>
      <c r="H137" s="11">
        <v>0</v>
      </c>
      <c r="I137" s="11">
        <v>0</v>
      </c>
      <c r="J137" s="11">
        <v>0</v>
      </c>
      <c r="K137" s="11">
        <v>0.19004661583106686</v>
      </c>
      <c r="L137" s="11">
        <v>0</v>
      </c>
      <c r="M137" s="11">
        <v>0</v>
      </c>
      <c r="N137" s="3">
        <f t="shared" si="30"/>
        <v>0.13685056456604811</v>
      </c>
      <c r="P137" s="15">
        <f t="shared" si="27"/>
        <v>0.6487657958423303</v>
      </c>
      <c r="Q137">
        <f t="shared" si="28"/>
        <v>1.2386289761400757</v>
      </c>
      <c r="R137" s="26">
        <f t="shared" si="29"/>
        <v>0.7305056876507704</v>
      </c>
    </row>
    <row r="138" spans="1:18" x14ac:dyDescent="0.25">
      <c r="A138" t="s">
        <v>159</v>
      </c>
      <c r="B138" s="3">
        <v>0.38088272834709025</v>
      </c>
      <c r="C138" s="3">
        <v>0.24249999998257535</v>
      </c>
      <c r="D138" s="11">
        <v>0.23596334080182804</v>
      </c>
      <c r="E138" s="11">
        <v>0</v>
      </c>
      <c r="F138" s="11">
        <v>2.9240109431380605E-2</v>
      </c>
      <c r="G138" s="11">
        <v>0.54371113450888342</v>
      </c>
      <c r="H138" s="11">
        <v>0</v>
      </c>
      <c r="I138" s="11">
        <v>0</v>
      </c>
      <c r="J138" s="11">
        <v>0</v>
      </c>
      <c r="K138" s="11">
        <v>0.19108541525790806</v>
      </c>
      <c r="L138" s="11">
        <v>0</v>
      </c>
      <c r="M138" s="11">
        <v>0</v>
      </c>
      <c r="N138" s="3">
        <f t="shared" si="30"/>
        <v>0.14507165275312334</v>
      </c>
      <c r="P138" s="15">
        <f t="shared" si="27"/>
        <v>0.63667890910923719</v>
      </c>
      <c r="Q138">
        <f t="shared" si="28"/>
        <v>1.2587694560184637</v>
      </c>
      <c r="R138" s="26">
        <f t="shared" si="29"/>
        <v>0.71669346947480539</v>
      </c>
    </row>
    <row r="139" spans="1:18" x14ac:dyDescent="0.25">
      <c r="A139" t="s">
        <v>160</v>
      </c>
      <c r="B139" s="3">
        <v>0.3922351314167245</v>
      </c>
      <c r="C139" s="3">
        <v>0.24499999998462027</v>
      </c>
      <c r="D139" s="11">
        <v>0.20368436296449194</v>
      </c>
      <c r="E139" s="11">
        <v>0</v>
      </c>
      <c r="F139" s="11">
        <v>3.1678197300651509E-2</v>
      </c>
      <c r="G139" s="11">
        <v>0.57251319716874527</v>
      </c>
      <c r="H139" s="11">
        <v>0</v>
      </c>
      <c r="I139" s="11">
        <v>0</v>
      </c>
      <c r="J139" s="11">
        <v>0</v>
      </c>
      <c r="K139" s="11">
        <v>0.19212424256611124</v>
      </c>
      <c r="L139" s="11">
        <v>0</v>
      </c>
      <c r="M139" s="11">
        <v>0</v>
      </c>
      <c r="N139" s="3">
        <f t="shared" si="30"/>
        <v>0.15384839831749514</v>
      </c>
      <c r="P139" s="15">
        <f t="shared" si="27"/>
        <v>0.62462533404312426</v>
      </c>
      <c r="Q139">
        <f t="shared" si="28"/>
        <v>1.2789099693746375</v>
      </c>
      <c r="R139" s="26">
        <f t="shared" si="29"/>
        <v>0.70288527257950351</v>
      </c>
    </row>
    <row r="140" spans="1:18" x14ac:dyDescent="0.25">
      <c r="A140" t="s">
        <v>161</v>
      </c>
      <c r="B140" s="3">
        <v>0.4039564348352484</v>
      </c>
      <c r="C140" s="3">
        <v>0.24749999998462008</v>
      </c>
      <c r="D140" s="11">
        <v>0.17140538880762038</v>
      </c>
      <c r="E140" s="11">
        <v>0</v>
      </c>
      <c r="F140" s="11">
        <v>3.411628170841579E-2</v>
      </c>
      <c r="G140" s="11">
        <v>0.60131526146802738</v>
      </c>
      <c r="H140" s="11">
        <v>0</v>
      </c>
      <c r="I140" s="11">
        <v>0</v>
      </c>
      <c r="J140" s="11">
        <v>0</v>
      </c>
      <c r="K140" s="11">
        <v>0.1931630680159365</v>
      </c>
      <c r="L140" s="11">
        <v>0</v>
      </c>
      <c r="M140" s="11">
        <v>0</v>
      </c>
      <c r="N140" s="3">
        <f t="shared" si="30"/>
        <v>0.16318080124480427</v>
      </c>
      <c r="P140" s="15">
        <f t="shared" si="27"/>
        <v>0.6126898314803717</v>
      </c>
      <c r="Q140">
        <f t="shared" si="28"/>
        <v>1.2990504764905875</v>
      </c>
      <c r="R140" s="26">
        <f t="shared" si="29"/>
        <v>0.68918891838833873</v>
      </c>
    </row>
    <row r="141" spans="1:18" x14ac:dyDescent="0.25">
      <c r="A141" t="s">
        <v>162</v>
      </c>
      <c r="B141" s="3">
        <v>0.4160154582869352</v>
      </c>
      <c r="C141" s="3">
        <v>0.24999999998257522</v>
      </c>
      <c r="D141" s="11">
        <v>0.13912643077414866</v>
      </c>
      <c r="E141" s="11">
        <v>0</v>
      </c>
      <c r="F141" s="11">
        <v>3.6554365663929902E-2</v>
      </c>
      <c r="G141" s="11">
        <v>0.63011732740019399</v>
      </c>
      <c r="H141" s="11">
        <v>0</v>
      </c>
      <c r="I141" s="11">
        <v>0</v>
      </c>
      <c r="J141" s="11">
        <v>0</v>
      </c>
      <c r="K141" s="11">
        <v>0.19420187616172732</v>
      </c>
      <c r="L141" s="11">
        <v>0</v>
      </c>
      <c r="M141" s="11">
        <v>0</v>
      </c>
      <c r="N141" s="3">
        <f t="shared" si="30"/>
        <v>0.17306886153368872</v>
      </c>
      <c r="P141" s="15">
        <f t="shared" si="27"/>
        <v>0.60093920791314592</v>
      </c>
      <c r="Q141">
        <f t="shared" si="28"/>
        <v>1.3191909638748527</v>
      </c>
      <c r="R141" s="26">
        <f t="shared" si="29"/>
        <v>0.67568958673927648</v>
      </c>
    </row>
    <row r="142" spans="1:18" x14ac:dyDescent="0.25">
      <c r="A142" t="s">
        <v>163</v>
      </c>
      <c r="B142" s="3">
        <v>0.42838368222928808</v>
      </c>
      <c r="C142" s="3">
        <v>0.25249999998257511</v>
      </c>
      <c r="D142" s="11">
        <v>0.10684745113306789</v>
      </c>
      <c r="E142" s="11">
        <v>0</v>
      </c>
      <c r="F142" s="11">
        <v>3.8992452820661702E-2</v>
      </c>
      <c r="G142" s="11">
        <v>0.65891939014016432</v>
      </c>
      <c r="H142" s="11">
        <v>0</v>
      </c>
      <c r="I142" s="11">
        <v>0</v>
      </c>
      <c r="J142" s="11">
        <v>0</v>
      </c>
      <c r="K142" s="11">
        <v>0.19524070590610607</v>
      </c>
      <c r="L142" s="11">
        <v>0</v>
      </c>
      <c r="M142" s="11">
        <v>0</v>
      </c>
      <c r="N142" s="3">
        <f t="shared" si="30"/>
        <v>0.18351257920032366</v>
      </c>
      <c r="P142" s="15">
        <f t="shared" si="27"/>
        <v>0.58942487881092309</v>
      </c>
      <c r="Q142">
        <f t="shared" si="28"/>
        <v>1.3393314790593931</v>
      </c>
      <c r="R142" s="26">
        <f t="shared" si="29"/>
        <v>0.66245301865063222</v>
      </c>
    </row>
    <row r="143" spans="1:18" x14ac:dyDescent="0.25">
      <c r="A143" t="s">
        <v>164</v>
      </c>
      <c r="B143" s="3">
        <v>0.44103509411026348</v>
      </c>
      <c r="C143" s="3">
        <v>0.25499999998257489</v>
      </c>
      <c r="D143" s="11">
        <v>7.4568463515245251E-2</v>
      </c>
      <c r="E143" s="11">
        <v>0</v>
      </c>
      <c r="F143" s="11">
        <v>4.1430536113666906E-2</v>
      </c>
      <c r="G143" s="11">
        <v>0.68772145362592363</v>
      </c>
      <c r="H143" s="11">
        <v>0</v>
      </c>
      <c r="I143" s="11">
        <v>0</v>
      </c>
      <c r="J143" s="11">
        <v>0</v>
      </c>
      <c r="K143" s="11">
        <v>0.19627954674516412</v>
      </c>
      <c r="L143" s="11">
        <v>0</v>
      </c>
      <c r="M143" s="11">
        <v>0</v>
      </c>
      <c r="N143" s="3">
        <f t="shared" si="30"/>
        <v>0.19451195423684897</v>
      </c>
      <c r="P143" s="15">
        <f t="shared" si="27"/>
        <v>0.57818528137087921</v>
      </c>
      <c r="Q143">
        <f t="shared" si="28"/>
        <v>1.3594720018853876</v>
      </c>
      <c r="R143" s="26">
        <f t="shared" si="29"/>
        <v>0.64952854332684806</v>
      </c>
    </row>
    <row r="144" spans="1:18" x14ac:dyDescent="0.25">
      <c r="A144" t="s">
        <v>165</v>
      </c>
      <c r="B144" s="3">
        <v>0.45394601732283701</v>
      </c>
      <c r="C144" s="3">
        <v>0.25749999998257506</v>
      </c>
      <c r="D144" s="11">
        <v>4.2289489310138415E-2</v>
      </c>
      <c r="E144" s="11">
        <v>0</v>
      </c>
      <c r="F144" s="11">
        <v>4.3868621494401051E-2</v>
      </c>
      <c r="G144" s="11">
        <v>0.71652351754779231</v>
      </c>
      <c r="H144" s="11">
        <v>0</v>
      </c>
      <c r="I144" s="11">
        <v>0</v>
      </c>
      <c r="J144" s="11">
        <v>0</v>
      </c>
      <c r="K144" s="11">
        <v>0.1973183716476683</v>
      </c>
      <c r="L144" s="11">
        <v>0</v>
      </c>
      <c r="M144" s="11">
        <v>0</v>
      </c>
      <c r="N144" s="3">
        <f t="shared" si="30"/>
        <v>0.20606698664326545</v>
      </c>
      <c r="P144" s="15">
        <f t="shared" si="27"/>
        <v>0.5672480650919477</v>
      </c>
      <c r="Q144">
        <f t="shared" si="28"/>
        <v>1.3796125095663925</v>
      </c>
      <c r="R144" s="26">
        <f t="shared" si="29"/>
        <v>0.63695184776845681</v>
      </c>
    </row>
    <row r="145" spans="1:18" x14ac:dyDescent="0.25">
      <c r="A145" t="s">
        <v>166</v>
      </c>
      <c r="B145" s="3">
        <v>0.4671002382580044</v>
      </c>
      <c r="C145" s="3">
        <v>0.26000099997811654</v>
      </c>
      <c r="D145" s="11">
        <v>9.9622495662709254E-3</v>
      </c>
      <c r="E145" s="11">
        <v>0</v>
      </c>
      <c r="F145" s="11">
        <v>4.6322357205996242E-2</v>
      </c>
      <c r="G145" s="11">
        <v>0.74532821780993264</v>
      </c>
      <c r="H145" s="11">
        <v>0</v>
      </c>
      <c r="I145" s="11">
        <v>0</v>
      </c>
      <c r="J145" s="11">
        <v>0</v>
      </c>
      <c r="K145" s="11">
        <v>0.1983871754178001</v>
      </c>
      <c r="L145" s="11">
        <v>0</v>
      </c>
      <c r="M145" s="11">
        <v>0</v>
      </c>
      <c r="N145" s="3">
        <f t="shared" si="30"/>
        <v>0.21818263258068449</v>
      </c>
      <c r="P145" s="15">
        <f t="shared" si="27"/>
        <v>0.55662784705004609</v>
      </c>
      <c r="Q145">
        <f t="shared" si="28"/>
        <v>1.3998115013535293</v>
      </c>
      <c r="R145" s="26">
        <f t="shared" si="29"/>
        <v>0.62474494346888299</v>
      </c>
    </row>
    <row r="146" spans="1:18" x14ac:dyDescent="0.25">
      <c r="A146" t="s">
        <v>167</v>
      </c>
      <c r="B146" s="3">
        <v>0.48064104043070421</v>
      </c>
      <c r="C146" s="3">
        <v>0.26250000001663054</v>
      </c>
      <c r="D146" s="11">
        <v>0</v>
      </c>
      <c r="E146" s="11">
        <v>0</v>
      </c>
      <c r="F146" s="11">
        <v>4.6853546852983603E-2</v>
      </c>
      <c r="G146" s="11">
        <v>0.77690535803528482</v>
      </c>
      <c r="H146" s="11">
        <v>0</v>
      </c>
      <c r="I146" s="11">
        <v>0</v>
      </c>
      <c r="J146" s="11">
        <v>0</v>
      </c>
      <c r="K146" s="11">
        <v>0.17624109511173167</v>
      </c>
      <c r="L146" s="11">
        <v>0</v>
      </c>
      <c r="M146" s="11">
        <v>0</v>
      </c>
      <c r="N146" s="3">
        <f t="shared" si="30"/>
        <v>0.23101580974630984</v>
      </c>
      <c r="P146" s="15">
        <f t="shared" si="27"/>
        <v>0.54614562206632067</v>
      </c>
      <c r="Q146">
        <f t="shared" si="28"/>
        <v>1.3919591481469165</v>
      </c>
      <c r="R146" s="26">
        <f t="shared" si="29"/>
        <v>0.61144024084464188</v>
      </c>
    </row>
    <row r="147" spans="1:18" x14ac:dyDescent="0.25">
      <c r="A147" t="s">
        <v>168</v>
      </c>
      <c r="B147" s="3">
        <v>0.49507247013853561</v>
      </c>
      <c r="C147" s="3">
        <v>0.26499999987909723</v>
      </c>
      <c r="D147" s="11">
        <v>-9.9999999999926537E-7</v>
      </c>
      <c r="E147" s="11">
        <v>0</v>
      </c>
      <c r="F147" s="11">
        <v>4.6550281891881228E-2</v>
      </c>
      <c r="G147" s="11">
        <v>0.80973369570892884</v>
      </c>
      <c r="H147" s="11">
        <v>0</v>
      </c>
      <c r="I147" s="11">
        <v>0</v>
      </c>
      <c r="J147" s="11">
        <v>0</v>
      </c>
      <c r="K147" s="11">
        <v>0.14371702239918996</v>
      </c>
      <c r="L147" s="11">
        <v>0</v>
      </c>
      <c r="M147" s="11">
        <v>0</v>
      </c>
      <c r="N147" s="3">
        <f t="shared" si="30"/>
        <v>0.24509675068907125</v>
      </c>
      <c r="P147" s="15">
        <f t="shared" si="27"/>
        <v>0.53527516851208179</v>
      </c>
      <c r="Q147">
        <f t="shared" si="28"/>
        <v>1.3716089736505392</v>
      </c>
      <c r="R147" s="26">
        <f t="shared" si="29"/>
        <v>0.5971928123846012</v>
      </c>
    </row>
    <row r="148" spans="1:18" x14ac:dyDescent="0.25">
      <c r="A148" t="s">
        <v>169</v>
      </c>
      <c r="B148" s="3">
        <v>0.51034824450952521</v>
      </c>
      <c r="C148" s="3">
        <v>0.26749999991817908</v>
      </c>
      <c r="D148" s="11">
        <v>0</v>
      </c>
      <c r="E148" s="11">
        <v>0</v>
      </c>
      <c r="F148" s="11">
        <v>4.6246847050997401E-2</v>
      </c>
      <c r="G148" s="11">
        <v>0.84256228517667897</v>
      </c>
      <c r="H148" s="11">
        <v>0</v>
      </c>
      <c r="I148" s="11">
        <v>0</v>
      </c>
      <c r="J148" s="11">
        <v>0</v>
      </c>
      <c r="K148" s="11">
        <v>0.11119086777232365</v>
      </c>
      <c r="L148" s="11">
        <v>0</v>
      </c>
      <c r="M148" s="11">
        <v>0</v>
      </c>
      <c r="N148" s="3">
        <f t="shared" si="30"/>
        <v>0.2604553306739541</v>
      </c>
      <c r="P148" s="15">
        <f t="shared" si="27"/>
        <v>0.52415189587898425</v>
      </c>
      <c r="Q148">
        <f t="shared" si="28"/>
        <v>1.3512562888428046</v>
      </c>
      <c r="R148" s="26">
        <f t="shared" si="29"/>
        <v>0.58274939261162961</v>
      </c>
    </row>
    <row r="149" spans="1:18" x14ac:dyDescent="0.25">
      <c r="A149" t="s">
        <v>170</v>
      </c>
      <c r="B149" s="3">
        <v>0.52639475216090081</v>
      </c>
      <c r="C149" s="3">
        <v>0.26999999991818247</v>
      </c>
      <c r="D149" s="11">
        <v>0</v>
      </c>
      <c r="E149" s="11">
        <v>0</v>
      </c>
      <c r="F149" s="11">
        <v>4.5943497144050043E-2</v>
      </c>
      <c r="G149" s="11">
        <v>0.875390749393815</v>
      </c>
      <c r="H149" s="11">
        <v>0</v>
      </c>
      <c r="I149" s="11">
        <v>0</v>
      </c>
      <c r="J149" s="11">
        <v>0</v>
      </c>
      <c r="K149" s="11">
        <v>7.8665753462135071E-2</v>
      </c>
      <c r="L149" s="11">
        <v>0</v>
      </c>
      <c r="M149" s="11">
        <v>0</v>
      </c>
      <c r="N149" s="3">
        <f t="shared" si="30"/>
        <v>0.2770914351025362</v>
      </c>
      <c r="P149" s="15">
        <f t="shared" si="27"/>
        <v>0.51292304645858766</v>
      </c>
      <c r="Q149">
        <f t="shared" si="28"/>
        <v>1.3309048587900054</v>
      </c>
      <c r="R149" s="26">
        <f t="shared" si="29"/>
        <v>0.56829248496183238</v>
      </c>
    </row>
    <row r="150" spans="1:18" x14ac:dyDescent="0.25">
      <c r="A150" t="s">
        <v>171</v>
      </c>
      <c r="B150" s="3">
        <v>0.54314372130935684</v>
      </c>
      <c r="C150" s="3">
        <v>0.27249999991817919</v>
      </c>
      <c r="D150" s="11">
        <v>0</v>
      </c>
      <c r="E150" s="11">
        <v>0</v>
      </c>
      <c r="F150" s="11">
        <v>4.564014723652237E-2</v>
      </c>
      <c r="G150" s="11">
        <v>0.90821921361108626</v>
      </c>
      <c r="H150" s="11">
        <v>0</v>
      </c>
      <c r="I150" s="11">
        <v>0</v>
      </c>
      <c r="J150" s="11">
        <v>0</v>
      </c>
      <c r="K150" s="11">
        <v>4.614063915239134E-2</v>
      </c>
      <c r="L150" s="11">
        <v>0</v>
      </c>
      <c r="M150" s="11">
        <v>0</v>
      </c>
      <c r="N150" s="3">
        <f t="shared" si="30"/>
        <v>0.2950051019977763</v>
      </c>
      <c r="P150" s="15">
        <f t="shared" si="27"/>
        <v>0.50170882811875894</v>
      </c>
      <c r="Q150">
        <f t="shared" si="28"/>
        <v>1.3105534287369578</v>
      </c>
      <c r="R150" s="26">
        <f t="shared" si="29"/>
        <v>0.55396744882983784</v>
      </c>
    </row>
    <row r="151" spans="1:18" x14ac:dyDescent="0.25">
      <c r="A151" t="s">
        <v>172</v>
      </c>
      <c r="B151" s="3">
        <v>0.560532185368258</v>
      </c>
      <c r="C151" s="3">
        <v>0.27499999985186208</v>
      </c>
      <c r="D151" s="11">
        <v>0</v>
      </c>
      <c r="E151" s="11">
        <v>0</v>
      </c>
      <c r="F151" s="11">
        <v>4.5336797337819201E-2</v>
      </c>
      <c r="G151" s="11">
        <v>0.94104767695726688</v>
      </c>
      <c r="H151" s="11">
        <v>0</v>
      </c>
      <c r="I151" s="11">
        <v>0</v>
      </c>
      <c r="J151" s="11">
        <v>0</v>
      </c>
      <c r="K151" s="11">
        <v>1.3615525704914195E-2</v>
      </c>
      <c r="L151" s="11">
        <v>0</v>
      </c>
      <c r="M151" s="11">
        <v>0</v>
      </c>
      <c r="N151" s="3">
        <f t="shared" si="30"/>
        <v>0.31419633083371512</v>
      </c>
      <c r="P151" s="15">
        <f t="shared" si="27"/>
        <v>0.49060519097791466</v>
      </c>
      <c r="Q151">
        <f t="shared" si="28"/>
        <v>1.2902019992241489</v>
      </c>
      <c r="R151" s="26">
        <f t="shared" si="29"/>
        <v>0.53988716531662828</v>
      </c>
    </row>
    <row r="152" spans="1:18" x14ac:dyDescent="0.25">
      <c r="A152" t="s">
        <v>173</v>
      </c>
      <c r="B152" s="3">
        <v>0.58027072984616956</v>
      </c>
      <c r="C152" s="3">
        <v>0.27750000000019126</v>
      </c>
      <c r="D152" s="11">
        <v>0</v>
      </c>
      <c r="E152" s="11">
        <v>0</v>
      </c>
      <c r="F152" s="11">
        <v>1.4369240719848726E-2</v>
      </c>
      <c r="G152" s="11">
        <v>0.98563075928015131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3">
        <f t="shared" si="30"/>
        <v>0.33671411991620631</v>
      </c>
      <c r="P152" s="15">
        <f t="shared" si="27"/>
        <v>0.47822505207828908</v>
      </c>
      <c r="Q152">
        <f t="shared" si="28"/>
        <v>1.2538818934005747</v>
      </c>
      <c r="R152" s="26">
        <f t="shared" si="29"/>
        <v>0.52384293815679028</v>
      </c>
    </row>
    <row r="153" spans="1:18" x14ac:dyDescent="0.25">
      <c r="A153" t="s">
        <v>174</v>
      </c>
      <c r="B153" s="3">
        <v>0.58722458709113878</v>
      </c>
      <c r="C153" s="3">
        <v>0.27817719654289824</v>
      </c>
      <c r="D153" s="11">
        <v>0</v>
      </c>
      <c r="E153" s="11">
        <v>0</v>
      </c>
      <c r="F153" s="11">
        <v>0</v>
      </c>
      <c r="G153" s="11">
        <v>1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3">
        <f t="shared" si="30"/>
        <v>0.34483271568435842</v>
      </c>
      <c r="P153" s="15">
        <f t="shared" si="27"/>
        <v>0.4737151724536432</v>
      </c>
      <c r="Q153">
        <f t="shared" si="28"/>
        <v>1.2409289999999999</v>
      </c>
      <c r="R153" s="26">
        <f t="shared" si="29"/>
        <v>0.51805231466635271</v>
      </c>
    </row>
    <row r="154" spans="1:18" x14ac:dyDescent="0.25">
      <c r="D154" s="23">
        <f>SUM(D42:D153)/112</f>
        <v>0.19361358734009665</v>
      </c>
      <c r="E154" s="23">
        <f t="shared" ref="E154:M154" si="31">SUM(E42:E153)/112</f>
        <v>5.2717507115246497E-2</v>
      </c>
      <c r="F154" s="23">
        <f t="shared" si="31"/>
        <v>6.8346568593806853E-3</v>
      </c>
      <c r="G154" s="23">
        <f t="shared" si="31"/>
        <v>0.20868582840481809</v>
      </c>
      <c r="H154" s="23">
        <f t="shared" si="31"/>
        <v>0</v>
      </c>
      <c r="I154" s="23">
        <f t="shared" si="31"/>
        <v>0</v>
      </c>
      <c r="J154" s="23">
        <f t="shared" si="31"/>
        <v>0.25659143424044828</v>
      </c>
      <c r="K154" s="23">
        <f t="shared" si="31"/>
        <v>7.2798053349796693E-2</v>
      </c>
      <c r="L154" s="23">
        <f t="shared" si="31"/>
        <v>4.5072432872522869E-2</v>
      </c>
      <c r="M154" s="23">
        <f t="shared" si="31"/>
        <v>0.16368650874626178</v>
      </c>
      <c r="N154" s="3">
        <f t="shared" si="30"/>
        <v>0</v>
      </c>
    </row>
    <row r="161" spans="5:116" x14ac:dyDescent="0.25">
      <c r="E161" s="3">
        <v>0.20541216961183198</v>
      </c>
      <c r="F161" s="3">
        <v>0.2028490676040097</v>
      </c>
      <c r="G161" s="3">
        <v>0.2003562085662933</v>
      </c>
      <c r="H161" s="3">
        <v>0.19793458468290454</v>
      </c>
      <c r="I161" s="3">
        <v>0.1955870398233395</v>
      </c>
      <c r="J161" s="3">
        <v>0.19331627273684276</v>
      </c>
      <c r="K161" s="3">
        <v>0.19112502009290361</v>
      </c>
      <c r="L161" s="3">
        <v>0.18901604726941321</v>
      </c>
      <c r="M161" s="3">
        <v>0.18699213830269726</v>
      </c>
      <c r="N161" s="3">
        <v>0.18505608411696781</v>
      </c>
      <c r="O161" s="3">
        <v>0.18321066997137694</v>
      </c>
      <c r="P161" s="3">
        <v>0.18145866122873572</v>
      </c>
      <c r="Q161" s="3">
        <v>0.17980278839358707</v>
      </c>
      <c r="R161" s="3">
        <v>0.17824573073150846</v>
      </c>
      <c r="S161" s="3">
        <v>0.17679009918140431</v>
      </c>
      <c r="T161" s="3">
        <v>0.1754384183580078</v>
      </c>
      <c r="U161" s="3">
        <v>0.1741931081915338</v>
      </c>
      <c r="V161" s="3">
        <v>0.17305646497826899</v>
      </c>
      <c r="W161" s="3">
        <v>0.17202752458469098</v>
      </c>
      <c r="X161" s="3">
        <v>0.17107647193093914</v>
      </c>
      <c r="Y161" s="3">
        <v>0.17019630609476047</v>
      </c>
      <c r="Z161" s="3">
        <v>0.16938813209520079</v>
      </c>
      <c r="AA161" s="3">
        <v>0.16865298487456978</v>
      </c>
      <c r="AB161" s="3">
        <v>0.16799182315073632</v>
      </c>
      <c r="AC161" s="3">
        <v>0.16740552353460733</v>
      </c>
      <c r="AD161" s="3">
        <v>0.16689123993216584</v>
      </c>
      <c r="AE161" s="3">
        <v>0.1664362756626224</v>
      </c>
      <c r="AF161" s="3">
        <v>0.16603988089763286</v>
      </c>
      <c r="AG161" s="3">
        <v>0.16570247593080778</v>
      </c>
      <c r="AH161" s="3">
        <v>0.16542442173255895</v>
      </c>
      <c r="AI161" s="3">
        <v>0.16520594257755919</v>
      </c>
      <c r="AJ161" s="3">
        <v>0.1650475014542884</v>
      </c>
      <c r="AK161" s="3">
        <v>0.16494904484333697</v>
      </c>
      <c r="AL161" s="3">
        <v>0.16491075569200719</v>
      </c>
      <c r="AM161" s="3">
        <v>0.16493267592207647</v>
      </c>
      <c r="AN161" s="3">
        <v>0.16501478153351465</v>
      </c>
      <c r="AO161" s="3">
        <v>0.16515698276576724</v>
      </c>
      <c r="AP161" s="3">
        <v>0.16535912457767485</v>
      </c>
      <c r="AQ161" s="3">
        <v>0.16562211887921799</v>
      </c>
      <c r="AR161" s="3">
        <v>0.16600764970574439</v>
      </c>
      <c r="AS161" s="3">
        <v>0.16654969730589467</v>
      </c>
      <c r="AT161" s="3">
        <v>0.16722749836861736</v>
      </c>
      <c r="AU161" s="3">
        <v>0.16803005643175867</v>
      </c>
      <c r="AV161" s="3">
        <v>0.16895552018393639</v>
      </c>
      <c r="AW161" s="3">
        <v>0.17000243693499428</v>
      </c>
      <c r="AX161" s="3">
        <v>0.17116726134285362</v>
      </c>
      <c r="AY161" s="3">
        <v>0.17244935606085526</v>
      </c>
      <c r="AZ161" s="3">
        <v>0.17384409999990594</v>
      </c>
      <c r="BA161" s="3">
        <v>0.17535047606861548</v>
      </c>
      <c r="BB161" s="3">
        <v>0.17696577877804179</v>
      </c>
      <c r="BC161" s="3">
        <v>0.17868493835226981</v>
      </c>
      <c r="BD161" s="3">
        <v>0.18050843444178027</v>
      </c>
      <c r="BE161" s="3">
        <v>0.18244893860098182</v>
      </c>
      <c r="BF161" s="3">
        <v>0.18450760866067115</v>
      </c>
      <c r="BG161" s="3">
        <v>0.18668053532561879</v>
      </c>
      <c r="BH161" s="3">
        <v>0.18896377708901507</v>
      </c>
      <c r="BI161" s="3">
        <v>0.19135338512955979</v>
      </c>
      <c r="BJ161" s="3">
        <v>0.19384542583162423</v>
      </c>
      <c r="BK161" s="3">
        <v>0.19643600076781548</v>
      </c>
      <c r="BL161" s="3">
        <v>0.19912126417329229</v>
      </c>
      <c r="BM161" s="3">
        <v>0.20189743797481433</v>
      </c>
      <c r="BN161" s="3">
        <v>0.2047608343730046</v>
      </c>
      <c r="BO161" s="3">
        <v>0.20770782742570604</v>
      </c>
      <c r="BP161" s="3">
        <v>0.21073490765515374</v>
      </c>
      <c r="BQ161" s="3">
        <v>0.21383869524784851</v>
      </c>
      <c r="BR161" s="3">
        <v>0.21701588889417314</v>
      </c>
      <c r="BS161" s="3">
        <v>0.22026331207533117</v>
      </c>
      <c r="BT161" s="3">
        <v>0.22357790460323915</v>
      </c>
      <c r="BU161" s="3">
        <v>0.2269567235700535</v>
      </c>
      <c r="BV161" s="3">
        <v>0.23039695828086543</v>
      </c>
      <c r="BW161" s="3">
        <v>0.23389585453133577</v>
      </c>
      <c r="BX161" s="3">
        <v>0.23745086273522567</v>
      </c>
      <c r="BY161" s="3">
        <v>0.24105950281669014</v>
      </c>
      <c r="BZ161" s="3">
        <v>0.24471935273987511</v>
      </c>
      <c r="CA161" s="3">
        <v>0.24842819798101501</v>
      </c>
      <c r="CB161" s="3">
        <v>0.25218403822971935</v>
      </c>
      <c r="CC161" s="3">
        <v>0.25598426022781673</v>
      </c>
      <c r="CD161" s="3">
        <v>0.25982642501221043</v>
      </c>
      <c r="CE161" s="3">
        <v>0.26370935665652478</v>
      </c>
      <c r="CF161" s="3">
        <v>0.26763100780777338</v>
      </c>
      <c r="CG161" s="3">
        <v>0.27158970116379089</v>
      </c>
      <c r="CH161" s="3">
        <v>0.27558384050793477</v>
      </c>
      <c r="CI161" s="3">
        <v>0.27961190680389741</v>
      </c>
      <c r="CJ161" s="3">
        <v>0.28367245485626064</v>
      </c>
      <c r="CK161" s="3">
        <v>0.28776410953532766</v>
      </c>
      <c r="CL161" s="3">
        <v>0.29188946571125712</v>
      </c>
      <c r="CM161" s="3">
        <v>0.29642090428360712</v>
      </c>
      <c r="CN161" s="3">
        <v>0.30180378458017887</v>
      </c>
      <c r="CO161" s="3">
        <v>0.30799570389334957</v>
      </c>
      <c r="CP161" s="3">
        <v>0.31494894858541617</v>
      </c>
      <c r="CQ161" s="3">
        <v>0.3226143041722408</v>
      </c>
      <c r="CR161" s="3">
        <v>0.33094226916688624</v>
      </c>
      <c r="CS161" s="3">
        <v>0.33988416295820917</v>
      </c>
      <c r="CT161" s="3">
        <v>0.3493928452432255</v>
      </c>
      <c r="CU161" s="3">
        <v>0.35942333500882057</v>
      </c>
      <c r="CV161" s="3">
        <v>0.36993318932754343</v>
      </c>
      <c r="CW161" s="3">
        <v>0.38088272834709025</v>
      </c>
      <c r="CX161" s="3">
        <v>0.3922351314167245</v>
      </c>
      <c r="CY161" s="3">
        <v>0.4039564348352484</v>
      </c>
      <c r="CZ161" s="3">
        <v>0.4160154582869352</v>
      </c>
      <c r="DA161" s="3">
        <v>0.42838368222928808</v>
      </c>
      <c r="DB161" s="3">
        <v>0.44103509411026348</v>
      </c>
      <c r="DC161" s="3">
        <v>0.45394601732283701</v>
      </c>
      <c r="DD161" s="3">
        <v>0.4671002382580044</v>
      </c>
      <c r="DE161" s="3">
        <v>0.48064104043070421</v>
      </c>
      <c r="DF161" s="3">
        <v>0.49507247013853561</v>
      </c>
      <c r="DG161" s="3">
        <v>0.51034824450952521</v>
      </c>
      <c r="DH161" s="3">
        <v>0.52639475216090081</v>
      </c>
      <c r="DI161" s="3">
        <v>0.54314372130935684</v>
      </c>
      <c r="DJ161" s="3">
        <v>0.560532185368258</v>
      </c>
      <c r="DK161" s="3">
        <v>0.58027072984616956</v>
      </c>
      <c r="DL161" s="3">
        <v>0.58722458709113878</v>
      </c>
    </row>
    <row r="162" spans="5:116" x14ac:dyDescent="0.25">
      <c r="E162" s="3">
        <v>2.4990019213987523E-3</v>
      </c>
      <c r="F162" s="3">
        <v>5.0000030600281832E-3</v>
      </c>
      <c r="G162" s="3">
        <v>7.4999998536384067E-3</v>
      </c>
      <c r="H162" s="3">
        <v>9.999999853457656E-3</v>
      </c>
      <c r="I162" s="3">
        <v>1.2499999853226277E-2</v>
      </c>
      <c r="J162" s="3">
        <v>1.4999999870273166E-2</v>
      </c>
      <c r="K162" s="3">
        <v>1.7499999852750796E-2</v>
      </c>
      <c r="L162" s="3">
        <v>1.9999999870273108E-2</v>
      </c>
      <c r="M162" s="3">
        <v>2.2499999852236496E-2</v>
      </c>
      <c r="N162" s="3">
        <v>2.4999999870273203E-2</v>
      </c>
      <c r="O162" s="3">
        <v>2.7499999851678898E-2</v>
      </c>
      <c r="P162" s="3">
        <v>2.9999999870273131E-2</v>
      </c>
      <c r="Q162" s="3">
        <v>3.2499999870273168E-2</v>
      </c>
      <c r="R162" s="3">
        <v>3.4999999870273149E-2</v>
      </c>
      <c r="S162" s="3">
        <v>3.7499999850409263E-2</v>
      </c>
      <c r="T162" s="3">
        <v>3.9999999870273271E-2</v>
      </c>
      <c r="U162" s="3">
        <v>4.2499999849682363E-2</v>
      </c>
      <c r="V162" s="3">
        <v>4.4999999870273019E-2</v>
      </c>
      <c r="W162" s="3">
        <v>4.7499999872418916E-2</v>
      </c>
      <c r="X162" s="3">
        <v>4.9999999878048436E-2</v>
      </c>
      <c r="Y162" s="3">
        <v>5.2499999881531964E-2</v>
      </c>
      <c r="Z162" s="3">
        <v>5.4999999881531758E-2</v>
      </c>
      <c r="AA162" s="3">
        <v>5.7499999881532024E-2</v>
      </c>
      <c r="AB162" s="3">
        <v>5.9999999881532207E-2</v>
      </c>
      <c r="AC162" s="3">
        <v>6.2499999881532084E-2</v>
      </c>
      <c r="AD162" s="3">
        <v>6.4999999922240509E-2</v>
      </c>
      <c r="AE162" s="3">
        <v>6.7499999986634251E-2</v>
      </c>
      <c r="AF162" s="3">
        <v>6.99999999140309E-2</v>
      </c>
      <c r="AG162" s="3">
        <v>7.2499999914043226E-2</v>
      </c>
      <c r="AH162" s="3">
        <v>7.4999999914046475E-2</v>
      </c>
      <c r="AI162" s="3">
        <v>7.750099991405468E-2</v>
      </c>
      <c r="AJ162" s="3">
        <v>7.9999999914089584E-2</v>
      </c>
      <c r="AK162" s="3">
        <v>8.2499999914026595E-2</v>
      </c>
      <c r="AL162" s="3">
        <v>8.4999999914056601E-2</v>
      </c>
      <c r="AM162" s="3">
        <v>8.7499999914100512E-2</v>
      </c>
      <c r="AN162" s="3">
        <v>8.9999999914055009E-2</v>
      </c>
      <c r="AO162" s="3">
        <v>9.2499999914079145E-2</v>
      </c>
      <c r="AP162" s="3">
        <v>9.499999991405568E-2</v>
      </c>
      <c r="AQ162" s="3">
        <v>9.7499999924870795E-2</v>
      </c>
      <c r="AR162" s="3">
        <v>9.9999999956284558E-2</v>
      </c>
      <c r="AS162" s="3">
        <v>0.10249999997579501</v>
      </c>
      <c r="AT162" s="3">
        <v>0.10499999996062565</v>
      </c>
      <c r="AU162" s="3">
        <v>0.10749999995251903</v>
      </c>
      <c r="AV162" s="3">
        <v>0.10999999995455659</v>
      </c>
      <c r="AW162" s="3">
        <v>0.11250099995718818</v>
      </c>
      <c r="AX162" s="3">
        <v>0.11499999995124306</v>
      </c>
      <c r="AY162" s="3">
        <v>0.11750099995126595</v>
      </c>
      <c r="AZ162" s="3">
        <v>0.11999999995722319</v>
      </c>
      <c r="BA162" s="3">
        <v>0.12249999995723178</v>
      </c>
      <c r="BB162" s="3">
        <v>0.12500099995125877</v>
      </c>
      <c r="BC162" s="3">
        <v>0.12749999995424205</v>
      </c>
      <c r="BD162" s="3">
        <v>0.12999999995733788</v>
      </c>
      <c r="BE162" s="3">
        <v>0.13249999999337034</v>
      </c>
      <c r="BF162" s="3">
        <v>0.13500000002002496</v>
      </c>
      <c r="BG162" s="3">
        <v>0.13750000002002555</v>
      </c>
      <c r="BH162" s="3">
        <v>0.14000000002002547</v>
      </c>
      <c r="BI162" s="3">
        <v>0.14250000002002516</v>
      </c>
      <c r="BJ162" s="3">
        <v>0.14500000002002497</v>
      </c>
      <c r="BK162" s="3">
        <v>0.14750000002002542</v>
      </c>
      <c r="BL162" s="3">
        <v>0.15000000002002531</v>
      </c>
      <c r="BM162" s="3">
        <v>0.15250000002002528</v>
      </c>
      <c r="BN162" s="3">
        <v>0.15499999999491854</v>
      </c>
      <c r="BO162" s="3">
        <v>0.15749999999488529</v>
      </c>
      <c r="BP162" s="3">
        <v>0.16000000002024933</v>
      </c>
      <c r="BQ162" s="3">
        <v>0.1625000000202832</v>
      </c>
      <c r="BR162" s="3">
        <v>0.16500000002002693</v>
      </c>
      <c r="BS162" s="3">
        <v>0.16750000002002416</v>
      </c>
      <c r="BT162" s="3">
        <v>0.17000000002002605</v>
      </c>
      <c r="BU162" s="3">
        <v>0.17250000002002744</v>
      </c>
      <c r="BV162" s="3">
        <v>0.17499999999461743</v>
      </c>
      <c r="BW162" s="3">
        <v>0.17750000002002606</v>
      </c>
      <c r="BX162" s="3">
        <v>0.18000000002055322</v>
      </c>
      <c r="BY162" s="3">
        <v>0.18249999999448427</v>
      </c>
      <c r="BZ162" s="3">
        <v>0.18500000001967676</v>
      </c>
      <c r="CA162" s="3">
        <v>0.18750000002068401</v>
      </c>
      <c r="CB162" s="3">
        <v>0.19000000001138925</v>
      </c>
      <c r="CC162" s="3">
        <v>0.19249999998493419</v>
      </c>
      <c r="CD162" s="3">
        <v>0.19500000004771659</v>
      </c>
      <c r="CE162" s="3">
        <v>0.19750000004831444</v>
      </c>
      <c r="CF162" s="3">
        <v>0.20000000003920898</v>
      </c>
      <c r="CG162" s="3">
        <v>0.20250000000672497</v>
      </c>
      <c r="CH162" s="3">
        <v>0.20500000000540344</v>
      </c>
      <c r="CI162" s="3">
        <v>0.20750000000408328</v>
      </c>
      <c r="CJ162" s="3">
        <v>0.21000000003920918</v>
      </c>
      <c r="CK162" s="3">
        <v>0.21250000003920902</v>
      </c>
      <c r="CL162" s="3">
        <v>0.21500000007923367</v>
      </c>
      <c r="CM162" s="3">
        <v>0.21749999995613931</v>
      </c>
      <c r="CN162" s="3">
        <v>0.21999999998359698</v>
      </c>
      <c r="CO162" s="3">
        <v>0.22249999998462011</v>
      </c>
      <c r="CP162" s="3">
        <v>0.22499999998462022</v>
      </c>
      <c r="CQ162" s="3">
        <v>0.227499999984419</v>
      </c>
      <c r="CR162" s="3">
        <v>0.22999999998462023</v>
      </c>
      <c r="CS162" s="3">
        <v>0.23249999998482151</v>
      </c>
      <c r="CT162" s="3">
        <v>0.23499999998462021</v>
      </c>
      <c r="CU162" s="3">
        <v>0.23749999998257512</v>
      </c>
      <c r="CV162" s="3">
        <v>0.23999999998257515</v>
      </c>
      <c r="CW162" s="3">
        <v>0.24249999998257535</v>
      </c>
      <c r="CX162" s="3">
        <v>0.24499999998462027</v>
      </c>
      <c r="CY162" s="3">
        <v>0.24749999998462008</v>
      </c>
      <c r="CZ162" s="3">
        <v>0.24999999998257522</v>
      </c>
      <c r="DA162" s="3">
        <v>0.25249999998257511</v>
      </c>
      <c r="DB162" s="3">
        <v>0.25499999998257489</v>
      </c>
      <c r="DC162" s="3">
        <v>0.25749999998257506</v>
      </c>
      <c r="DD162" s="3">
        <v>0.26000099997811654</v>
      </c>
      <c r="DE162" s="3">
        <v>0.26250000001663054</v>
      </c>
      <c r="DF162" s="3">
        <v>0.26499999987909723</v>
      </c>
      <c r="DG162" s="3">
        <v>0.26749999991817908</v>
      </c>
      <c r="DH162" s="3">
        <v>0.26999999991818247</v>
      </c>
      <c r="DI162" s="3">
        <v>0.27249999991817919</v>
      </c>
      <c r="DJ162" s="3">
        <v>0.27499999985186208</v>
      </c>
      <c r="DK162" s="3">
        <v>0.27750000000019126</v>
      </c>
      <c r="DL162" s="3">
        <v>0.27817719654289824</v>
      </c>
    </row>
  </sheetData>
  <pageMargins left="0.7" right="0.7" top="0.75" bottom="0.75" header="0.3" footer="0.3"/>
  <pageSetup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workbookViewId="0">
      <selection activeCell="B3" sqref="B3:B11"/>
    </sheetView>
  </sheetViews>
  <sheetFormatPr defaultRowHeight="15" x14ac:dyDescent="0.25"/>
  <sheetData>
    <row r="1" spans="1:13" x14ac:dyDescent="0.25">
      <c r="B1" t="s">
        <v>120</v>
      </c>
      <c r="C1" t="s">
        <v>121</v>
      </c>
      <c r="D1" t="s">
        <v>122</v>
      </c>
      <c r="E1" t="s">
        <v>123</v>
      </c>
      <c r="F1" t="s">
        <v>124</v>
      </c>
      <c r="G1" t="s">
        <v>125</v>
      </c>
      <c r="H1" t="s">
        <v>126</v>
      </c>
      <c r="I1" t="s">
        <v>127</v>
      </c>
      <c r="J1" t="s">
        <v>128</v>
      </c>
      <c r="K1" t="s">
        <v>129</v>
      </c>
    </row>
    <row r="2" spans="1:13" x14ac:dyDescent="0.25">
      <c r="A2" t="s">
        <v>120</v>
      </c>
      <c r="B2" s="7">
        <v>8.9578677094399803E-2</v>
      </c>
      <c r="C2" s="8">
        <v>2.2778038926114838E-2</v>
      </c>
      <c r="D2" s="8">
        <v>7.0645729358107562E-2</v>
      </c>
      <c r="E2" s="8">
        <v>2.3726165170575242E-2</v>
      </c>
      <c r="F2" s="8">
        <v>2.5488456130276081E-2</v>
      </c>
      <c r="G2" s="8">
        <v>3.2840611757785562E-2</v>
      </c>
      <c r="H2" s="8">
        <v>1.3635049207453318E-2</v>
      </c>
      <c r="I2" s="8">
        <v>3.5577358567889641E-2</v>
      </c>
      <c r="J2" s="8">
        <v>2.9007826396733639E-2</v>
      </c>
      <c r="K2" s="8">
        <v>1.7285067207584642E-2</v>
      </c>
      <c r="M2" s="7">
        <v>8.9578677094399803E-2</v>
      </c>
    </row>
    <row r="3" spans="1:13" x14ac:dyDescent="0.25">
      <c r="A3" t="s">
        <v>121</v>
      </c>
      <c r="B3" s="8">
        <v>2.2778038926114838E-2</v>
      </c>
      <c r="C3" s="7">
        <v>6.9509071391111996E-2</v>
      </c>
      <c r="D3" s="8">
        <v>7.6406052203326205E-2</v>
      </c>
      <c r="E3" s="8">
        <v>2.099693476492728E-2</v>
      </c>
      <c r="F3" s="8">
        <v>3.252926417505432E-2</v>
      </c>
      <c r="G3" s="8">
        <v>4.7934459649814395E-2</v>
      </c>
      <c r="H3" s="8">
        <v>1.798808950974708E-2</v>
      </c>
      <c r="I3" s="8">
        <v>4.6651450943348279E-2</v>
      </c>
      <c r="J3" s="8">
        <v>3.3602779010655601E-2</v>
      </c>
      <c r="K3" s="8">
        <v>2.0487092686846439E-2</v>
      </c>
      <c r="M3" s="7">
        <v>6.9509071391111996E-2</v>
      </c>
    </row>
    <row r="4" spans="1:13" x14ac:dyDescent="0.25">
      <c r="A4" t="s">
        <v>122</v>
      </c>
      <c r="B4" s="8">
        <v>7.0645729358107562E-2</v>
      </c>
      <c r="C4" s="8">
        <v>7.6406052203326205E-2</v>
      </c>
      <c r="D4" s="7">
        <v>2.1049160715689879</v>
      </c>
      <c r="E4" s="8">
        <v>6.0072387790142762E-2</v>
      </c>
      <c r="F4" s="8">
        <v>8.1137881629302647E-2</v>
      </c>
      <c r="G4" s="8">
        <v>0.12566052900207242</v>
      </c>
      <c r="H4" s="8">
        <v>4.5078669798172197E-2</v>
      </c>
      <c r="I4" s="8">
        <v>0.1183689035111502</v>
      </c>
      <c r="J4" s="8">
        <v>2.1049160715689879</v>
      </c>
      <c r="K4" s="8">
        <v>5.6244652412525034E-2</v>
      </c>
      <c r="M4" s="7">
        <v>2.1049160715689879</v>
      </c>
    </row>
    <row r="5" spans="1:13" x14ac:dyDescent="0.25">
      <c r="A5" t="s">
        <v>123</v>
      </c>
      <c r="B5" s="8">
        <v>2.3726165170575242E-2</v>
      </c>
      <c r="C5" s="8">
        <v>2.099693476492728E-2</v>
      </c>
      <c r="D5" s="8">
        <v>6.0072387790142762E-2</v>
      </c>
      <c r="E5" s="7">
        <v>0.33545152483510077</v>
      </c>
      <c r="F5" s="8">
        <v>2.2644385412351878E-2</v>
      </c>
      <c r="G5" s="8">
        <v>2.648717166514044E-2</v>
      </c>
      <c r="H5" s="8">
        <v>1.2160455105350878E-2</v>
      </c>
      <c r="I5" s="8">
        <v>3.2341409485178163E-2</v>
      </c>
      <c r="J5" s="8">
        <v>3.0860556269823237E-2</v>
      </c>
      <c r="K5" s="8">
        <v>1.48334850145494E-2</v>
      </c>
      <c r="M5" s="7">
        <v>0.33545152483510077</v>
      </c>
    </row>
    <row r="6" spans="1:13" x14ac:dyDescent="0.25">
      <c r="A6" t="s">
        <v>124</v>
      </c>
      <c r="B6" s="8">
        <v>2.5488456130276081E-2</v>
      </c>
      <c r="C6" s="8">
        <v>3.252926417505432E-2</v>
      </c>
      <c r="D6" s="8">
        <v>8.1137881629302647E-2</v>
      </c>
      <c r="E6" s="8">
        <v>2.2644385412351878E-2</v>
      </c>
      <c r="F6" s="7">
        <v>0.1349967467387376</v>
      </c>
      <c r="G6" s="8">
        <v>5.8508507632506007E-2</v>
      </c>
      <c r="H6" s="8">
        <v>2.249583880709544E-2</v>
      </c>
      <c r="I6" s="8">
        <v>4.5913485273743879E-2</v>
      </c>
      <c r="J6" s="8">
        <v>3.7482261378106563E-2</v>
      </c>
      <c r="K6" s="8">
        <v>2.426007718827888E-2</v>
      </c>
      <c r="M6" s="7">
        <v>0.1349967467387376</v>
      </c>
    </row>
    <row r="7" spans="1:13" x14ac:dyDescent="0.25">
      <c r="A7" t="s">
        <v>125</v>
      </c>
      <c r="B7" s="8">
        <v>3.2840611757785562E-2</v>
      </c>
      <c r="C7" s="8">
        <v>4.7934459649814395E-2</v>
      </c>
      <c r="D7" s="8">
        <v>0.12566052900207242</v>
      </c>
      <c r="E7" s="8">
        <v>2.648717166514044E-2</v>
      </c>
      <c r="F7" s="8">
        <v>5.8508507632506007E-2</v>
      </c>
      <c r="G7" s="7">
        <v>0.32121625799967002</v>
      </c>
      <c r="H7" s="8">
        <v>3.2490472955935795E-2</v>
      </c>
      <c r="I7" s="8">
        <v>7.623392244916212E-2</v>
      </c>
      <c r="J7" s="8">
        <v>5.3132832385514764E-2</v>
      </c>
      <c r="K7" s="8">
        <v>3.4221024967647722E-2</v>
      </c>
      <c r="M7" s="7">
        <v>0.32121625799967002</v>
      </c>
    </row>
    <row r="8" spans="1:13" x14ac:dyDescent="0.25">
      <c r="A8" t="s">
        <v>126</v>
      </c>
      <c r="B8" s="8">
        <v>1.3635049207453318E-2</v>
      </c>
      <c r="C8" s="8">
        <v>1.798808950974708E-2</v>
      </c>
      <c r="D8" s="8">
        <v>4.5078669798172197E-2</v>
      </c>
      <c r="E8" s="8">
        <v>1.2160455105350878E-2</v>
      </c>
      <c r="F8" s="8">
        <v>2.249583880709544E-2</v>
      </c>
      <c r="G8" s="8">
        <v>3.2490472955935795E-2</v>
      </c>
      <c r="H8" s="7">
        <v>4.3349254544008682E-2</v>
      </c>
      <c r="I8" s="8">
        <v>2.5659659643861479E-2</v>
      </c>
      <c r="J8" s="8">
        <v>1.874590408975416E-2</v>
      </c>
      <c r="K8" s="8">
        <v>1.1954140747160892E-2</v>
      </c>
      <c r="M8" s="7">
        <v>4.3349254544008682E-2</v>
      </c>
    </row>
    <row r="9" spans="1:13" x14ac:dyDescent="0.25">
      <c r="A9" t="s">
        <v>127</v>
      </c>
      <c r="B9" s="8">
        <v>3.5577358567889641E-2</v>
      </c>
      <c r="C9" s="8">
        <v>4.6651450943348279E-2</v>
      </c>
      <c r="D9" s="8">
        <v>0.1183689035111502</v>
      </c>
      <c r="E9" s="8">
        <v>3.2341409485178163E-2</v>
      </c>
      <c r="F9" s="8">
        <v>4.5913485273743879E-2</v>
      </c>
      <c r="G9" s="8">
        <v>7.623392244916212E-2</v>
      </c>
      <c r="H9" s="8">
        <v>2.5659659643861479E-2</v>
      </c>
      <c r="I9" s="7">
        <v>0.28214186417949239</v>
      </c>
      <c r="J9" s="8">
        <v>5.9743260951637921E-2</v>
      </c>
      <c r="K9" s="8">
        <v>3.3880116999878279E-2</v>
      </c>
      <c r="M9" s="7">
        <v>0.28214186417949239</v>
      </c>
    </row>
    <row r="10" spans="1:13" x14ac:dyDescent="0.25">
      <c r="A10" t="s">
        <v>128</v>
      </c>
      <c r="B10" s="8">
        <v>2.9007826396733639E-2</v>
      </c>
      <c r="C10" s="8">
        <v>3.3602779010655601E-2</v>
      </c>
      <c r="D10" s="8">
        <v>2.1049160715689879</v>
      </c>
      <c r="E10" s="8">
        <v>3.0860556269823237E-2</v>
      </c>
      <c r="F10" s="8">
        <v>3.7482261378106563E-2</v>
      </c>
      <c r="G10" s="8">
        <v>5.3132832385514764E-2</v>
      </c>
      <c r="H10" s="8">
        <v>1.874590408975416E-2</v>
      </c>
      <c r="I10" s="8">
        <v>5.9743260951637921E-2</v>
      </c>
      <c r="J10" s="7">
        <v>0.21826220526589318</v>
      </c>
      <c r="K10" s="8">
        <v>2.6821901269375198E-2</v>
      </c>
      <c r="M10" s="7">
        <v>0.21826220526589318</v>
      </c>
    </row>
    <row r="11" spans="1:13" x14ac:dyDescent="0.25">
      <c r="A11" t="s">
        <v>129</v>
      </c>
      <c r="B11" s="8">
        <v>1.7285067207584642E-2</v>
      </c>
      <c r="C11" s="8">
        <v>2.0487092686846439E-2</v>
      </c>
      <c r="D11" s="8">
        <v>5.6244652412525034E-2</v>
      </c>
      <c r="E11" s="8">
        <v>1.48334850145494E-2</v>
      </c>
      <c r="F11" s="8">
        <v>2.426007718827888E-2</v>
      </c>
      <c r="G11" s="8">
        <v>3.4221024967647722E-2</v>
      </c>
      <c r="H11" s="8">
        <v>1.1954140747160892E-2</v>
      </c>
      <c r="I11" s="8">
        <v>3.3880116999878279E-2</v>
      </c>
      <c r="J11" s="8">
        <v>2.6821901269375198E-2</v>
      </c>
      <c r="K11" s="7">
        <v>4.9035510616431952E-2</v>
      </c>
      <c r="M11" s="7">
        <v>4.9035510616431952E-2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E11" sqref="E11"/>
    </sheetView>
  </sheetViews>
  <sheetFormatPr defaultRowHeight="15" x14ac:dyDescent="0.25"/>
  <sheetData>
    <row r="1" spans="1:2" x14ac:dyDescent="0.25">
      <c r="A1" t="s">
        <v>949</v>
      </c>
      <c r="B1" t="s">
        <v>948</v>
      </c>
    </row>
    <row r="2" spans="1:2" x14ac:dyDescent="0.25">
      <c r="A2" s="7">
        <v>8.9578677094399803E-2</v>
      </c>
      <c r="B2">
        <v>9.3556813140431988E-2</v>
      </c>
    </row>
    <row r="3" spans="1:2" x14ac:dyDescent="0.25">
      <c r="A3" s="7">
        <v>6.9509071391111996E-2</v>
      </c>
      <c r="B3">
        <v>7.0372560441562773E-2</v>
      </c>
    </row>
    <row r="4" spans="1:2" x14ac:dyDescent="0.25">
      <c r="A4" s="7">
        <v>2.1049160715689879</v>
      </c>
      <c r="B4">
        <v>2.1268713066058509</v>
      </c>
    </row>
    <row r="5" spans="1:2" x14ac:dyDescent="0.25">
      <c r="A5" s="7">
        <v>0.33545152483510077</v>
      </c>
      <c r="B5">
        <v>0.34483271568435847</v>
      </c>
    </row>
    <row r="6" spans="1:2" x14ac:dyDescent="0.25">
      <c r="A6" s="7">
        <v>0.1349967467387376</v>
      </c>
      <c r="B6">
        <v>0.13668501650688497</v>
      </c>
    </row>
    <row r="7" spans="1:2" x14ac:dyDescent="0.25">
      <c r="A7" s="7">
        <v>0.32121625799967002</v>
      </c>
      <c r="B7">
        <v>0.32391281388024729</v>
      </c>
    </row>
    <row r="8" spans="1:2" x14ac:dyDescent="0.25">
      <c r="A8" s="7">
        <v>4.3349254544008682E-2</v>
      </c>
      <c r="B8">
        <v>4.4121215018379657E-2</v>
      </c>
    </row>
    <row r="9" spans="1:2" x14ac:dyDescent="0.25">
      <c r="A9" s="7">
        <v>0.28214186417949239</v>
      </c>
      <c r="B9">
        <v>0.28794996958082719</v>
      </c>
    </row>
    <row r="10" spans="1:2" x14ac:dyDescent="0.25">
      <c r="A10" s="7">
        <v>0.21826220526589318</v>
      </c>
      <c r="B10">
        <v>0.22210477152502056</v>
      </c>
    </row>
    <row r="11" spans="1:2" x14ac:dyDescent="0.25">
      <c r="A11" s="7">
        <v>4.9035510616431952E-2</v>
      </c>
      <c r="B11">
        <v>5.0182671040097104E-2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65"/>
  <sheetViews>
    <sheetView topLeftCell="A43" zoomScale="80" zoomScaleNormal="80" workbookViewId="0">
      <selection activeCell="D44" sqref="D44:N156"/>
    </sheetView>
  </sheetViews>
  <sheetFormatPr defaultRowHeight="15" x14ac:dyDescent="0.25"/>
  <cols>
    <col min="3" max="3" width="15.28515625" bestFit="1" customWidth="1"/>
    <col min="5" max="5" width="15.85546875" bestFit="1" customWidth="1"/>
    <col min="6" max="6" width="17.28515625" bestFit="1" customWidth="1"/>
    <col min="7" max="7" width="16.5703125" bestFit="1" customWidth="1"/>
    <col min="8" max="8" width="16.85546875" bestFit="1" customWidth="1"/>
    <col min="9" max="9" width="16" bestFit="1" customWidth="1"/>
    <col min="10" max="10" width="17.85546875" bestFit="1" customWidth="1"/>
    <col min="11" max="11" width="15.42578125" bestFit="1" customWidth="1"/>
    <col min="12" max="12" width="16.140625" bestFit="1" customWidth="1"/>
    <col min="13" max="13" width="17.7109375" bestFit="1" customWidth="1"/>
    <col min="14" max="14" width="16.7109375" bestFit="1" customWidth="1"/>
    <col min="16" max="16" width="13.7109375" bestFit="1" customWidth="1"/>
  </cols>
  <sheetData>
    <row r="2" spans="3:30" x14ac:dyDescent="0.25"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  <c r="J2" t="s">
        <v>40</v>
      </c>
      <c r="K2" t="s">
        <v>41</v>
      </c>
      <c r="L2" t="s">
        <v>42</v>
      </c>
      <c r="M2" t="s">
        <v>43</v>
      </c>
    </row>
    <row r="3" spans="3:30" x14ac:dyDescent="0.25">
      <c r="C3" t="s">
        <v>44</v>
      </c>
      <c r="D3" s="9">
        <v>0</v>
      </c>
      <c r="E3" s="9">
        <v>0</v>
      </c>
      <c r="F3" s="9">
        <v>0</v>
      </c>
      <c r="G3" s="9">
        <v>1</v>
      </c>
      <c r="H3" s="9">
        <v>0</v>
      </c>
      <c r="I3" s="9">
        <v>0</v>
      </c>
      <c r="J3" s="9">
        <v>0</v>
      </c>
      <c r="K3" s="9">
        <v>0</v>
      </c>
      <c r="L3" s="9">
        <v>0</v>
      </c>
      <c r="M3" s="9">
        <v>0</v>
      </c>
    </row>
    <row r="4" spans="3:30" x14ac:dyDescent="0.25">
      <c r="C4" t="s">
        <v>45</v>
      </c>
      <c r="D4" s="3">
        <v>0.19470819078967383</v>
      </c>
      <c r="E4" s="3">
        <v>5.8174480648492927E-2</v>
      </c>
      <c r="F4" s="3">
        <v>0.23104899012545282</v>
      </c>
      <c r="G4" s="3">
        <v>0.27817719654289824</v>
      </c>
      <c r="H4" s="3">
        <v>8.1880705316035099E-2</v>
      </c>
      <c r="I4" s="3">
        <v>2.2143233067205313E-2</v>
      </c>
      <c r="J4" s="3">
        <v>6.9598841837230183E-2</v>
      </c>
      <c r="K4" s="3">
        <v>0.20175306350938599</v>
      </c>
      <c r="L4" s="3">
        <v>-0.15450399507195331</v>
      </c>
      <c r="M4" s="3">
        <v>9.3203713903988045E-2</v>
      </c>
      <c r="O4" s="9">
        <f>SUM(D3:M3)</f>
        <v>1</v>
      </c>
    </row>
    <row r="5" spans="3:30" x14ac:dyDescent="0.25">
      <c r="C5" t="s">
        <v>12</v>
      </c>
      <c r="D5">
        <v>0.70493099999999997</v>
      </c>
      <c r="E5">
        <v>9.3576069999999997E-2</v>
      </c>
      <c r="F5">
        <v>2.1423610000000002</v>
      </c>
      <c r="G5">
        <v>1.2409289999999999</v>
      </c>
      <c r="H5">
        <v>0.14334060000000001</v>
      </c>
      <c r="I5">
        <v>2.2053410000000002</v>
      </c>
      <c r="J5">
        <v>0.70560929999999999</v>
      </c>
      <c r="K5">
        <v>1.858236</v>
      </c>
      <c r="L5">
        <v>0.3527845</v>
      </c>
      <c r="M5">
        <v>0.59457159999999998</v>
      </c>
    </row>
    <row r="9" spans="3:30" x14ac:dyDescent="0.25">
      <c r="U9">
        <f>$D$5*E45</f>
        <v>0</v>
      </c>
      <c r="V9">
        <f>$E$5*F45</f>
        <v>1.4258432809929484E-2</v>
      </c>
      <c r="W9">
        <f>$F$5*G45</f>
        <v>0</v>
      </c>
      <c r="X9">
        <f>$G$5*H45</f>
        <v>0</v>
      </c>
      <c r="Y9">
        <f>$H$5*I45</f>
        <v>0</v>
      </c>
      <c r="Z9">
        <f>$I$5*J45</f>
        <v>0</v>
      </c>
      <c r="AA9">
        <f>$J$5*K45</f>
        <v>0.29608887400227618</v>
      </c>
      <c r="AB9">
        <f>$K$5*L45</f>
        <v>0</v>
      </c>
      <c r="AC9">
        <f>$L$5*M45</f>
        <v>0.10747145470871274</v>
      </c>
      <c r="AD9">
        <f>$M$5*N45</f>
        <v>7.3351176421578568E-2</v>
      </c>
    </row>
    <row r="10" spans="3:30" x14ac:dyDescent="0.25">
      <c r="U10">
        <f t="shared" ref="U10:U73" si="0">$D$5*E46</f>
        <v>0</v>
      </c>
      <c r="V10">
        <f t="shared" ref="V10:V73" si="1">$E$5*F46</f>
        <v>1.4431581373975582E-2</v>
      </c>
      <c r="W10">
        <f t="shared" ref="W10:W73" si="2">$F$5*G46</f>
        <v>0</v>
      </c>
      <c r="X10">
        <f t="shared" ref="X10:X73" si="3">$G$5*H46</f>
        <v>0</v>
      </c>
      <c r="Y10">
        <f t="shared" ref="Y10:Y73" si="4">$H$5*I46</f>
        <v>0</v>
      </c>
      <c r="Z10">
        <f t="shared" ref="Z10:Z73" si="5">$I$5*J46</f>
        <v>0</v>
      </c>
      <c r="AA10">
        <f t="shared" ref="AA10:AA73" si="6">$J$5*K46</f>
        <v>0.29885412192582544</v>
      </c>
      <c r="AB10">
        <f t="shared" ref="AB10:AB73" si="7">$K$5*L46</f>
        <v>0</v>
      </c>
      <c r="AC10">
        <f t="shared" ref="AC10:AC73" si="8">$L$5*M46</f>
        <v>0.10368690459772406</v>
      </c>
      <c r="AD10">
        <f t="shared" ref="AD10:AD73" si="9">$M$5*N46</f>
        <v>7.6299272163233553E-2</v>
      </c>
    </row>
    <row r="11" spans="3:30" x14ac:dyDescent="0.25">
      <c r="U11">
        <f t="shared" si="0"/>
        <v>0</v>
      </c>
      <c r="V11">
        <f t="shared" si="1"/>
        <v>1.4584347360001889E-2</v>
      </c>
      <c r="W11">
        <f t="shared" si="2"/>
        <v>0</v>
      </c>
      <c r="X11">
        <f t="shared" si="3"/>
        <v>0</v>
      </c>
      <c r="Y11">
        <f t="shared" si="4"/>
        <v>0</v>
      </c>
      <c r="Z11">
        <f t="shared" si="5"/>
        <v>0</v>
      </c>
      <c r="AA11">
        <f t="shared" si="6"/>
        <v>0.30159746486053635</v>
      </c>
      <c r="AB11">
        <f t="shared" si="7"/>
        <v>0</v>
      </c>
      <c r="AC11">
        <f t="shared" si="8"/>
        <v>9.9914264654721904E-2</v>
      </c>
      <c r="AD11">
        <f t="shared" si="9"/>
        <v>7.93752613779901E-2</v>
      </c>
    </row>
    <row r="12" spans="3:30" x14ac:dyDescent="0.25">
      <c r="U12">
        <f t="shared" si="0"/>
        <v>0</v>
      </c>
      <c r="V12">
        <f t="shared" si="1"/>
        <v>1.4313132708366479E-2</v>
      </c>
      <c r="W12">
        <f t="shared" si="2"/>
        <v>0</v>
      </c>
      <c r="X12">
        <f t="shared" si="3"/>
        <v>0</v>
      </c>
      <c r="Y12">
        <f t="shared" si="4"/>
        <v>0</v>
      </c>
      <c r="Z12">
        <f t="shared" si="5"/>
        <v>0</v>
      </c>
      <c r="AA12">
        <f t="shared" si="6"/>
        <v>0.29874471734632102</v>
      </c>
      <c r="AB12">
        <f t="shared" si="7"/>
        <v>0</v>
      </c>
      <c r="AC12">
        <f t="shared" si="8"/>
        <v>9.6634282582734848E-2</v>
      </c>
      <c r="AD12">
        <f t="shared" si="9"/>
        <v>8.9030330902407584E-2</v>
      </c>
    </row>
    <row r="13" spans="3:30" x14ac:dyDescent="0.25">
      <c r="D13" s="7">
        <v>8.9578677094399803E-2</v>
      </c>
      <c r="E13" s="8">
        <v>2.2778038926114838E-2</v>
      </c>
      <c r="F13" s="8">
        <v>7.0645729358107562E-2</v>
      </c>
      <c r="G13" s="8">
        <v>2.3726165170575242E-2</v>
      </c>
      <c r="H13" s="8">
        <v>2.5488456130276081E-2</v>
      </c>
      <c r="I13" s="8">
        <v>3.2840611757785562E-2</v>
      </c>
      <c r="J13" s="8">
        <v>1.3635049207453318E-2</v>
      </c>
      <c r="K13" s="8">
        <v>3.5577358567889641E-2</v>
      </c>
      <c r="L13" s="8">
        <v>2.9007826396733639E-2</v>
      </c>
      <c r="M13" s="8">
        <v>1.7285067207584642E-2</v>
      </c>
      <c r="U13">
        <f t="shared" si="0"/>
        <v>0</v>
      </c>
      <c r="V13">
        <f t="shared" si="1"/>
        <v>1.4472188880391323E-2</v>
      </c>
      <c r="W13">
        <f t="shared" si="2"/>
        <v>0</v>
      </c>
      <c r="X13">
        <f t="shared" si="3"/>
        <v>0</v>
      </c>
      <c r="Y13">
        <f t="shared" si="4"/>
        <v>0</v>
      </c>
      <c r="Z13">
        <f t="shared" si="5"/>
        <v>0</v>
      </c>
      <c r="AA13">
        <f t="shared" si="6"/>
        <v>0.3015530422325014</v>
      </c>
      <c r="AB13">
        <f t="shared" si="7"/>
        <v>0</v>
      </c>
      <c r="AC13">
        <f t="shared" si="8"/>
        <v>9.2855193074759784E-2</v>
      </c>
      <c r="AD13">
        <f t="shared" si="9"/>
        <v>9.2022466772908804E-2</v>
      </c>
    </row>
    <row r="14" spans="3:30" x14ac:dyDescent="0.25">
      <c r="D14" s="8">
        <v>2.2778038926114838E-2</v>
      </c>
      <c r="E14" s="7">
        <v>6.9509071391111996E-2</v>
      </c>
      <c r="F14" s="8">
        <v>7.6406052203326205E-2</v>
      </c>
      <c r="G14" s="8">
        <v>2.099693476492728E-2</v>
      </c>
      <c r="H14" s="8">
        <v>3.252926417505432E-2</v>
      </c>
      <c r="I14" s="8">
        <v>4.7934459649814395E-2</v>
      </c>
      <c r="J14" s="8">
        <v>1.798808950974708E-2</v>
      </c>
      <c r="K14" s="8">
        <v>4.6651450943348279E-2</v>
      </c>
      <c r="L14" s="8">
        <v>3.3602779010655601E-2</v>
      </c>
      <c r="M14" s="8">
        <v>2.0487092686846439E-2</v>
      </c>
      <c r="U14">
        <f t="shared" si="0"/>
        <v>0</v>
      </c>
      <c r="V14">
        <f t="shared" si="1"/>
        <v>1.434959852968384E-2</v>
      </c>
      <c r="W14">
        <f t="shared" si="2"/>
        <v>0</v>
      </c>
      <c r="X14">
        <f t="shared" si="3"/>
        <v>0</v>
      </c>
      <c r="Y14">
        <f t="shared" si="4"/>
        <v>0</v>
      </c>
      <c r="Z14">
        <f t="shared" si="5"/>
        <v>0</v>
      </c>
      <c r="AA14">
        <f t="shared" si="6"/>
        <v>0.30051529856884834</v>
      </c>
      <c r="AB14">
        <f t="shared" si="7"/>
        <v>0</v>
      </c>
      <c r="AC14">
        <f t="shared" si="8"/>
        <v>8.9409500539276834E-2</v>
      </c>
      <c r="AD14">
        <f t="shared" si="9"/>
        <v>9.9483090548289632E-2</v>
      </c>
    </row>
    <row r="15" spans="3:30" x14ac:dyDescent="0.25">
      <c r="D15" s="8">
        <v>7.0645729358107562E-2</v>
      </c>
      <c r="E15" s="8">
        <v>7.6406052203326205E-2</v>
      </c>
      <c r="F15" s="7">
        <v>2.1049160715689879</v>
      </c>
      <c r="G15" s="8">
        <v>6.0072387790142762E-2</v>
      </c>
      <c r="H15" s="8">
        <v>8.1137881629302647E-2</v>
      </c>
      <c r="I15" s="8">
        <v>0.12566052900207242</v>
      </c>
      <c r="J15" s="8">
        <v>4.5078669798172197E-2</v>
      </c>
      <c r="K15" s="8">
        <v>0.1183689035111502</v>
      </c>
      <c r="L15" s="8">
        <v>2.1049160715689879</v>
      </c>
      <c r="M15" s="8">
        <v>5.6244652412525034E-2</v>
      </c>
      <c r="U15">
        <f t="shared" si="0"/>
        <v>0</v>
      </c>
      <c r="V15">
        <f t="shared" si="1"/>
        <v>1.4367832695755721E-2</v>
      </c>
      <c r="W15">
        <f t="shared" si="2"/>
        <v>0</v>
      </c>
      <c r="X15">
        <f t="shared" si="3"/>
        <v>0</v>
      </c>
      <c r="Y15">
        <f t="shared" si="4"/>
        <v>0</v>
      </c>
      <c r="Z15">
        <f t="shared" si="5"/>
        <v>0</v>
      </c>
      <c r="AA15">
        <f t="shared" si="6"/>
        <v>0.30140057209166132</v>
      </c>
      <c r="AB15">
        <f t="shared" si="7"/>
        <v>0</v>
      </c>
      <c r="AC15">
        <f t="shared" si="8"/>
        <v>8.5797109673435762E-2</v>
      </c>
      <c r="AD15">
        <f t="shared" si="9"/>
        <v>0.10470947653108972</v>
      </c>
    </row>
    <row r="16" spans="3:30" x14ac:dyDescent="0.25">
      <c r="D16" s="8">
        <v>2.3726165170575242E-2</v>
      </c>
      <c r="E16" s="8">
        <v>2.099693476492728E-2</v>
      </c>
      <c r="F16" s="8">
        <v>6.0072387790142762E-2</v>
      </c>
      <c r="G16" s="7">
        <v>0.33545152483510077</v>
      </c>
      <c r="H16" s="8">
        <v>2.2644385412351878E-2</v>
      </c>
      <c r="I16" s="8">
        <v>2.648717166514044E-2</v>
      </c>
      <c r="J16" s="8">
        <v>1.2160455105350878E-2</v>
      </c>
      <c r="K16" s="8">
        <v>3.2341409485178163E-2</v>
      </c>
      <c r="L16" s="8">
        <v>3.0860556269823237E-2</v>
      </c>
      <c r="M16" s="8">
        <v>1.48334850145494E-2</v>
      </c>
      <c r="U16">
        <f t="shared" si="0"/>
        <v>0</v>
      </c>
      <c r="V16">
        <f t="shared" si="1"/>
        <v>1.4386065997907357E-2</v>
      </c>
      <c r="W16">
        <f t="shared" si="2"/>
        <v>0</v>
      </c>
      <c r="X16">
        <f t="shared" si="3"/>
        <v>0</v>
      </c>
      <c r="Y16">
        <f t="shared" si="4"/>
        <v>0</v>
      </c>
      <c r="Z16">
        <f t="shared" si="5"/>
        <v>0</v>
      </c>
      <c r="AA16">
        <f t="shared" si="6"/>
        <v>0.30228585190335644</v>
      </c>
      <c r="AB16">
        <f t="shared" si="7"/>
        <v>0</v>
      </c>
      <c r="AC16">
        <f t="shared" si="8"/>
        <v>8.2184718975074553E-2</v>
      </c>
      <c r="AD16">
        <f t="shared" si="9"/>
        <v>0.109935862421638</v>
      </c>
    </row>
    <row r="17" spans="3:30" x14ac:dyDescent="0.25">
      <c r="D17" s="8">
        <v>2.5488456130276081E-2</v>
      </c>
      <c r="E17" s="8">
        <v>3.252926417505432E-2</v>
      </c>
      <c r="F17" s="8">
        <v>8.1137881629302647E-2</v>
      </c>
      <c r="G17" s="8">
        <v>2.2644385412351878E-2</v>
      </c>
      <c r="H17" s="7">
        <v>0.1349967467387376</v>
      </c>
      <c r="I17" s="8">
        <v>5.8508507632506007E-2</v>
      </c>
      <c r="J17" s="8">
        <v>2.249583880709544E-2</v>
      </c>
      <c r="K17" s="8">
        <v>4.5913485273743879E-2</v>
      </c>
      <c r="L17" s="8">
        <v>3.7482261378106563E-2</v>
      </c>
      <c r="M17" s="8">
        <v>2.426007718827888E-2</v>
      </c>
      <c r="U17">
        <f t="shared" si="0"/>
        <v>0</v>
      </c>
      <c r="V17">
        <f t="shared" si="1"/>
        <v>1.440429774789549E-2</v>
      </c>
      <c r="W17">
        <f t="shared" si="2"/>
        <v>0</v>
      </c>
      <c r="X17">
        <f t="shared" si="3"/>
        <v>0</v>
      </c>
      <c r="Y17">
        <f t="shared" si="4"/>
        <v>0</v>
      </c>
      <c r="Z17">
        <f t="shared" si="5"/>
        <v>0</v>
      </c>
      <c r="AA17">
        <f t="shared" si="6"/>
        <v>0.30317115578883774</v>
      </c>
      <c r="AB17">
        <f t="shared" si="7"/>
        <v>0</v>
      </c>
      <c r="AC17">
        <f t="shared" si="8"/>
        <v>7.8572327942363782E-2</v>
      </c>
      <c r="AD17">
        <f t="shared" si="9"/>
        <v>0.11516223845252464</v>
      </c>
    </row>
    <row r="18" spans="3:30" x14ac:dyDescent="0.25">
      <c r="D18" s="8">
        <v>3.2840611757785562E-2</v>
      </c>
      <c r="E18" s="8">
        <v>4.7934459649814395E-2</v>
      </c>
      <c r="F18" s="8">
        <v>0.12566052900207242</v>
      </c>
      <c r="G18" s="8">
        <v>2.648717166514044E-2</v>
      </c>
      <c r="H18" s="8">
        <v>5.8508507632506007E-2</v>
      </c>
      <c r="I18" s="7">
        <v>0.32121625799967002</v>
      </c>
      <c r="J18" s="8">
        <v>3.2490472955935795E-2</v>
      </c>
      <c r="K18" s="8">
        <v>7.623392244916212E-2</v>
      </c>
      <c r="L18" s="8">
        <v>5.3132832385514764E-2</v>
      </c>
      <c r="M18" s="8">
        <v>3.4221024967647722E-2</v>
      </c>
      <c r="U18">
        <f t="shared" si="0"/>
        <v>0</v>
      </c>
      <c r="V18">
        <f t="shared" si="1"/>
        <v>1.442253133858523E-2</v>
      </c>
      <c r="W18">
        <f t="shared" si="2"/>
        <v>0</v>
      </c>
      <c r="X18">
        <f t="shared" si="3"/>
        <v>0</v>
      </c>
      <c r="Y18">
        <f t="shared" si="4"/>
        <v>0</v>
      </c>
      <c r="Z18">
        <f t="shared" si="5"/>
        <v>0</v>
      </c>
      <c r="AA18">
        <f t="shared" si="6"/>
        <v>0.30405644573476748</v>
      </c>
      <c r="AB18">
        <f t="shared" si="7"/>
        <v>0</v>
      </c>
      <c r="AC18">
        <f t="shared" si="8"/>
        <v>7.49599366072594E-2</v>
      </c>
      <c r="AD18">
        <f t="shared" si="9"/>
        <v>0.12038861504341331</v>
      </c>
    </row>
    <row r="19" spans="3:30" x14ac:dyDescent="0.25">
      <c r="D19" s="8">
        <v>1.3635049207453318E-2</v>
      </c>
      <c r="E19" s="8">
        <v>1.798808950974708E-2</v>
      </c>
      <c r="F19" s="8">
        <v>4.5078669798172197E-2</v>
      </c>
      <c r="G19" s="8">
        <v>1.2160455105350878E-2</v>
      </c>
      <c r="H19" s="8">
        <v>2.249583880709544E-2</v>
      </c>
      <c r="I19" s="8">
        <v>3.2490472955935795E-2</v>
      </c>
      <c r="J19" s="7">
        <v>4.3349254544008682E-2</v>
      </c>
      <c r="K19" s="8">
        <v>2.5659659643861479E-2</v>
      </c>
      <c r="L19" s="8">
        <v>1.874590408975416E-2</v>
      </c>
      <c r="M19" s="8">
        <v>1.1954140747160892E-2</v>
      </c>
      <c r="U19">
        <f t="shared" si="0"/>
        <v>0</v>
      </c>
      <c r="V19">
        <f t="shared" si="1"/>
        <v>1.4440765584001957E-2</v>
      </c>
      <c r="W19">
        <f t="shared" si="2"/>
        <v>0</v>
      </c>
      <c r="X19">
        <f t="shared" si="3"/>
        <v>0</v>
      </c>
      <c r="Y19">
        <f t="shared" si="4"/>
        <v>0</v>
      </c>
      <c r="Z19">
        <f t="shared" si="5"/>
        <v>0</v>
      </c>
      <c r="AA19">
        <f t="shared" si="6"/>
        <v>0.30494171861115044</v>
      </c>
      <c r="AB19">
        <f t="shared" si="7"/>
        <v>0</v>
      </c>
      <c r="AC19">
        <f t="shared" si="8"/>
        <v>7.1347545736358153E-2</v>
      </c>
      <c r="AD19">
        <f t="shared" si="9"/>
        <v>0.12561500107529866</v>
      </c>
    </row>
    <row r="20" spans="3:30" x14ac:dyDescent="0.25">
      <c r="D20" s="8">
        <v>3.5577358567889641E-2</v>
      </c>
      <c r="E20" s="8">
        <v>4.6651450943348279E-2</v>
      </c>
      <c r="F20" s="8">
        <v>0.1183689035111502</v>
      </c>
      <c r="G20" s="8">
        <v>3.2341409485178163E-2</v>
      </c>
      <c r="H20" s="8">
        <v>4.5913485273743879E-2</v>
      </c>
      <c r="I20" s="8">
        <v>7.623392244916212E-2</v>
      </c>
      <c r="J20" s="8">
        <v>2.5659659643861479E-2</v>
      </c>
      <c r="K20" s="7">
        <v>0.28214186417949239</v>
      </c>
      <c r="L20" s="8">
        <v>5.9743260951637921E-2</v>
      </c>
      <c r="M20" s="8">
        <v>3.3880116999878279E-2</v>
      </c>
      <c r="U20">
        <f t="shared" si="0"/>
        <v>0</v>
      </c>
      <c r="V20">
        <f t="shared" si="1"/>
        <v>1.4458997885979506E-2</v>
      </c>
      <c r="W20">
        <f t="shared" si="2"/>
        <v>0</v>
      </c>
      <c r="X20">
        <f t="shared" si="3"/>
        <v>0</v>
      </c>
      <c r="Y20">
        <f t="shared" si="4"/>
        <v>0</v>
      </c>
      <c r="Z20">
        <f t="shared" si="5"/>
        <v>0</v>
      </c>
      <c r="AA20">
        <f t="shared" si="6"/>
        <v>0.3058270212828923</v>
      </c>
      <c r="AB20">
        <f t="shared" si="7"/>
        <v>0</v>
      </c>
      <c r="AC20">
        <f t="shared" si="8"/>
        <v>6.7735154482001528E-2</v>
      </c>
      <c r="AD20">
        <f t="shared" si="9"/>
        <v>0.13084137499520301</v>
      </c>
    </row>
    <row r="21" spans="3:30" x14ac:dyDescent="0.25">
      <c r="D21" s="8">
        <v>2.9007826396733639E-2</v>
      </c>
      <c r="E21" s="8">
        <v>3.3602779010655601E-2</v>
      </c>
      <c r="F21" s="8">
        <v>2.1049160715689879</v>
      </c>
      <c r="G21" s="8">
        <v>3.0860556269823237E-2</v>
      </c>
      <c r="H21" s="8">
        <v>3.7482261378106563E-2</v>
      </c>
      <c r="I21" s="8">
        <v>5.3132832385514764E-2</v>
      </c>
      <c r="J21" s="8">
        <v>1.874590408975416E-2</v>
      </c>
      <c r="K21" s="8">
        <v>5.9743260951637921E-2</v>
      </c>
      <c r="L21" s="7">
        <v>0.21826220526589318</v>
      </c>
      <c r="M21" s="8">
        <v>2.6821901269375198E-2</v>
      </c>
      <c r="U21">
        <f t="shared" si="0"/>
        <v>0</v>
      </c>
      <c r="V21">
        <f t="shared" si="1"/>
        <v>1.4477231491869053E-2</v>
      </c>
      <c r="W21">
        <f t="shared" si="2"/>
        <v>0</v>
      </c>
      <c r="X21">
        <f t="shared" si="3"/>
        <v>0</v>
      </c>
      <c r="Y21">
        <f t="shared" si="4"/>
        <v>0</v>
      </c>
      <c r="Z21">
        <f t="shared" si="5"/>
        <v>0</v>
      </c>
      <c r="AA21">
        <f t="shared" si="6"/>
        <v>0.3067122975837272</v>
      </c>
      <c r="AB21">
        <f t="shared" si="7"/>
        <v>0</v>
      </c>
      <c r="AC21">
        <f t="shared" si="8"/>
        <v>6.4122763788899334E-2</v>
      </c>
      <c r="AD21">
        <f t="shared" si="9"/>
        <v>0.13606776190534833</v>
      </c>
    </row>
    <row r="22" spans="3:30" x14ac:dyDescent="0.25">
      <c r="D22" s="8">
        <v>1.7285067207584642E-2</v>
      </c>
      <c r="E22" s="8">
        <v>2.0487092686846439E-2</v>
      </c>
      <c r="F22" s="8">
        <v>5.6244652412525034E-2</v>
      </c>
      <c r="G22" s="8">
        <v>1.48334850145494E-2</v>
      </c>
      <c r="H22" s="8">
        <v>2.426007718827888E-2</v>
      </c>
      <c r="I22" s="8">
        <v>3.4221024967647722E-2</v>
      </c>
      <c r="J22" s="8">
        <v>1.1954140747160892E-2</v>
      </c>
      <c r="K22" s="8">
        <v>3.3880116999878279E-2</v>
      </c>
      <c r="L22" s="8">
        <v>2.6821901269375198E-2</v>
      </c>
      <c r="M22" s="7">
        <v>4.9035510616431952E-2</v>
      </c>
      <c r="U22">
        <f t="shared" si="0"/>
        <v>0</v>
      </c>
      <c r="V22">
        <f t="shared" si="1"/>
        <v>1.4495464238045373E-2</v>
      </c>
      <c r="W22">
        <f t="shared" si="2"/>
        <v>0</v>
      </c>
      <c r="X22">
        <f t="shared" si="3"/>
        <v>0</v>
      </c>
      <c r="Y22">
        <f t="shared" si="4"/>
        <v>0</v>
      </c>
      <c r="Z22">
        <f t="shared" si="5"/>
        <v>0</v>
      </c>
      <c r="AA22">
        <f t="shared" si="6"/>
        <v>0.30759759880797433</v>
      </c>
      <c r="AB22">
        <f t="shared" si="7"/>
        <v>0</v>
      </c>
      <c r="AC22">
        <f t="shared" si="8"/>
        <v>6.0510372366689852E-2</v>
      </c>
      <c r="AD22">
        <f t="shared" si="9"/>
        <v>0.14129413450546921</v>
      </c>
    </row>
    <row r="23" spans="3:30" x14ac:dyDescent="0.25">
      <c r="U23">
        <f t="shared" si="0"/>
        <v>0</v>
      </c>
      <c r="V23">
        <f t="shared" si="1"/>
        <v>1.4513699853636994E-2</v>
      </c>
      <c r="W23">
        <f t="shared" si="2"/>
        <v>0</v>
      </c>
      <c r="X23">
        <f t="shared" si="3"/>
        <v>0</v>
      </c>
      <c r="Y23">
        <f t="shared" si="4"/>
        <v>0</v>
      </c>
      <c r="Z23">
        <f t="shared" si="5"/>
        <v>0</v>
      </c>
      <c r="AA23">
        <f t="shared" si="6"/>
        <v>0.30848285107893841</v>
      </c>
      <c r="AB23">
        <f t="shared" si="7"/>
        <v>0</v>
      </c>
      <c r="AC23">
        <f t="shared" si="8"/>
        <v>5.6897981762633151E-2</v>
      </c>
      <c r="AD23">
        <f t="shared" si="9"/>
        <v>0.14652052874455154</v>
      </c>
    </row>
    <row r="24" spans="3:30" x14ac:dyDescent="0.25">
      <c r="U24">
        <f t="shared" si="0"/>
        <v>0</v>
      </c>
      <c r="V24">
        <f t="shared" si="1"/>
        <v>1.4531930500355967E-2</v>
      </c>
      <c r="W24">
        <f t="shared" si="2"/>
        <v>0</v>
      </c>
      <c r="X24">
        <f t="shared" si="3"/>
        <v>0</v>
      </c>
      <c r="Y24">
        <f t="shared" si="4"/>
        <v>0</v>
      </c>
      <c r="Z24">
        <f t="shared" si="5"/>
        <v>0</v>
      </c>
      <c r="AA24">
        <f t="shared" si="6"/>
        <v>0.30936816588819693</v>
      </c>
      <c r="AB24">
        <f t="shared" si="7"/>
        <v>0</v>
      </c>
      <c r="AC24">
        <f t="shared" si="8"/>
        <v>5.3285590812636847E-2</v>
      </c>
      <c r="AD24">
        <f t="shared" si="9"/>
        <v>0.15174690244131459</v>
      </c>
    </row>
    <row r="25" spans="3:30" x14ac:dyDescent="0.25">
      <c r="C25" t="s">
        <v>46</v>
      </c>
      <c r="D25" s="3">
        <f>D3*D4</f>
        <v>0</v>
      </c>
      <c r="E25" s="3">
        <f t="shared" ref="E25:M25" si="10">E3*E4</f>
        <v>0</v>
      </c>
      <c r="F25" s="3">
        <f t="shared" si="10"/>
        <v>0</v>
      </c>
      <c r="G25" s="3">
        <f t="shared" si="10"/>
        <v>0.27817719654289824</v>
      </c>
      <c r="H25" s="3">
        <f t="shared" si="10"/>
        <v>0</v>
      </c>
      <c r="I25" s="3">
        <f t="shared" si="10"/>
        <v>0</v>
      </c>
      <c r="J25" s="3">
        <f t="shared" si="10"/>
        <v>0</v>
      </c>
      <c r="K25" s="3">
        <f t="shared" si="10"/>
        <v>0</v>
      </c>
      <c r="L25" s="3">
        <f t="shared" si="10"/>
        <v>0</v>
      </c>
      <c r="M25" s="3">
        <f t="shared" si="10"/>
        <v>0</v>
      </c>
      <c r="U25">
        <f t="shared" si="0"/>
        <v>0</v>
      </c>
      <c r="V25">
        <f t="shared" si="1"/>
        <v>1.4550165249137071E-2</v>
      </c>
      <c r="W25">
        <f t="shared" si="2"/>
        <v>0</v>
      </c>
      <c r="X25">
        <f t="shared" si="3"/>
        <v>0</v>
      </c>
      <c r="Y25">
        <f t="shared" si="4"/>
        <v>0</v>
      </c>
      <c r="Z25">
        <f t="shared" si="5"/>
        <v>0</v>
      </c>
      <c r="AA25">
        <f t="shared" si="6"/>
        <v>0.31025343127622079</v>
      </c>
      <c r="AB25">
        <f t="shared" si="7"/>
        <v>0</v>
      </c>
      <c r="AC25">
        <f t="shared" si="8"/>
        <v>4.967320001437682E-2</v>
      </c>
      <c r="AD25">
        <f t="shared" si="9"/>
        <v>0.15697329146241218</v>
      </c>
    </row>
    <row r="26" spans="3:30" x14ac:dyDescent="0.25">
      <c r="U26">
        <f t="shared" si="0"/>
        <v>0</v>
      </c>
      <c r="V26">
        <f t="shared" si="1"/>
        <v>1.4568398615455476E-2</v>
      </c>
      <c r="W26">
        <f t="shared" si="2"/>
        <v>0</v>
      </c>
      <c r="X26">
        <f t="shared" si="3"/>
        <v>0</v>
      </c>
      <c r="Y26">
        <f t="shared" si="4"/>
        <v>0</v>
      </c>
      <c r="Z26">
        <f t="shared" si="5"/>
        <v>0</v>
      </c>
      <c r="AA26">
        <f t="shared" si="6"/>
        <v>0.31113871895386114</v>
      </c>
      <c r="AB26">
        <f t="shared" si="7"/>
        <v>0</v>
      </c>
      <c r="AC26">
        <f t="shared" si="8"/>
        <v>4.6060808906962174E-2</v>
      </c>
      <c r="AD26">
        <f t="shared" si="9"/>
        <v>0.16219967100653118</v>
      </c>
    </row>
    <row r="27" spans="3:30" x14ac:dyDescent="0.25">
      <c r="C27" t="s">
        <v>47</v>
      </c>
      <c r="D27" s="9">
        <f>D3*SUMPRODUCT($D$3:$M$3,$D13:$M13)</f>
        <v>0</v>
      </c>
      <c r="E27" s="9">
        <f>E3*SUMPRODUCT($D$3:$M$3,$D14:$M14)</f>
        <v>0</v>
      </c>
      <c r="F27" s="9">
        <f>F3*SUMPRODUCT($D$3:$M$3,$D15:$M15)</f>
        <v>0</v>
      </c>
      <c r="G27" s="9">
        <f>G3*SUMPRODUCT($D$3:$M$3,$D16:$M16)</f>
        <v>0.33545152483510077</v>
      </c>
      <c r="H27" s="9">
        <f>H3*SUMPRODUCT($D$3:$M$3,$D17:$M17)</f>
        <v>0</v>
      </c>
      <c r="I27" s="9">
        <f>I3*SUMPRODUCT($D$3:$M$3,$D18:$M18)</f>
        <v>0</v>
      </c>
      <c r="J27" s="9">
        <f>J3*SUMPRODUCT($D$3:$M$3,$D19:$M19)</f>
        <v>0</v>
      </c>
      <c r="K27" s="9">
        <f>K3*SUMPRODUCT($D$3:$M$3,$D20:$M20)</f>
        <v>0</v>
      </c>
      <c r="L27" s="9">
        <f>L3*SUMPRODUCT($D$3:$M$3,$D21:$M21)</f>
        <v>0</v>
      </c>
      <c r="M27" s="9">
        <f>M3*SUMPRODUCT($D$3:$M$3,$D22:$M22)</f>
        <v>0</v>
      </c>
      <c r="U27">
        <f t="shared" si="0"/>
        <v>0</v>
      </c>
      <c r="V27">
        <f t="shared" si="1"/>
        <v>1.4601545654478942E-2</v>
      </c>
      <c r="W27">
        <f t="shared" si="2"/>
        <v>0</v>
      </c>
      <c r="X27">
        <f t="shared" si="3"/>
        <v>0</v>
      </c>
      <c r="Y27">
        <f t="shared" si="4"/>
        <v>1.4187806467538165E-4</v>
      </c>
      <c r="Z27">
        <f t="shared" si="5"/>
        <v>0</v>
      </c>
      <c r="AA27">
        <f t="shared" si="6"/>
        <v>0.31195586297036459</v>
      </c>
      <c r="AB27">
        <f t="shared" si="7"/>
        <v>0</v>
      </c>
      <c r="AC27">
        <f t="shared" si="8"/>
        <v>4.2427751797072727E-2</v>
      </c>
      <c r="AD27">
        <f t="shared" si="9"/>
        <v>0.16683503582664005</v>
      </c>
    </row>
    <row r="28" spans="3:30" x14ac:dyDescent="0.25">
      <c r="U28">
        <f t="shared" si="0"/>
        <v>0</v>
      </c>
      <c r="V28">
        <f t="shared" si="1"/>
        <v>1.4515460819419795E-2</v>
      </c>
      <c r="W28">
        <f t="shared" si="2"/>
        <v>0</v>
      </c>
      <c r="X28">
        <f t="shared" si="3"/>
        <v>0</v>
      </c>
      <c r="Y28">
        <f t="shared" si="4"/>
        <v>4.6708068828174679E-4</v>
      </c>
      <c r="Z28">
        <f t="shared" si="5"/>
        <v>0</v>
      </c>
      <c r="AA28">
        <f t="shared" si="6"/>
        <v>0.31210331465903085</v>
      </c>
      <c r="AB28">
        <f t="shared" si="7"/>
        <v>0</v>
      </c>
      <c r="AC28">
        <f t="shared" si="8"/>
        <v>3.8869543441817513E-2</v>
      </c>
      <c r="AD28">
        <f t="shared" si="9"/>
        <v>0.17190572167337889</v>
      </c>
    </row>
    <row r="29" spans="3:30" x14ac:dyDescent="0.25">
      <c r="U29">
        <f t="shared" si="0"/>
        <v>4.3723849737127814E-3</v>
      </c>
      <c r="V29">
        <f t="shared" si="1"/>
        <v>1.4361836725855616E-2</v>
      </c>
      <c r="W29">
        <f t="shared" si="2"/>
        <v>0</v>
      </c>
      <c r="X29">
        <f t="shared" si="3"/>
        <v>0</v>
      </c>
      <c r="Y29">
        <f t="shared" si="4"/>
        <v>5.7482698746862278E-4</v>
      </c>
      <c r="Z29">
        <f t="shared" si="5"/>
        <v>0</v>
      </c>
      <c r="AA29">
        <f t="shared" si="6"/>
        <v>0.31102565730474685</v>
      </c>
      <c r="AB29">
        <f t="shared" si="7"/>
        <v>0</v>
      </c>
      <c r="AC29">
        <f t="shared" si="8"/>
        <v>3.6326834005664638E-2</v>
      </c>
      <c r="AD29">
        <f t="shared" si="9"/>
        <v>0.17394050381040549</v>
      </c>
    </row>
    <row r="30" spans="3:30" x14ac:dyDescent="0.25">
      <c r="U30">
        <f t="shared" si="0"/>
        <v>1.0020324705802773E-2</v>
      </c>
      <c r="V30">
        <f t="shared" si="1"/>
        <v>1.4159174968061766E-2</v>
      </c>
      <c r="W30">
        <f t="shared" si="2"/>
        <v>0</v>
      </c>
      <c r="X30">
        <f t="shared" si="3"/>
        <v>0</v>
      </c>
      <c r="Y30">
        <f t="shared" si="4"/>
        <v>6.317082833453921E-4</v>
      </c>
      <c r="Z30">
        <f t="shared" si="5"/>
        <v>0</v>
      </c>
      <c r="AA30">
        <f t="shared" si="6"/>
        <v>0.30963321825454315</v>
      </c>
      <c r="AB30">
        <f t="shared" si="7"/>
        <v>0</v>
      </c>
      <c r="AC30">
        <f t="shared" si="8"/>
        <v>3.4092570095000677E-2</v>
      </c>
      <c r="AD30">
        <f t="shared" si="9"/>
        <v>0.17516739177036672</v>
      </c>
    </row>
    <row r="31" spans="3:30" x14ac:dyDescent="0.25">
      <c r="U31">
        <f t="shared" si="0"/>
        <v>1.5660593578889617E-2</v>
      </c>
      <c r="V31">
        <f t="shared" si="1"/>
        <v>1.3951247244333522E-2</v>
      </c>
      <c r="W31">
        <f t="shared" si="2"/>
        <v>0</v>
      </c>
      <c r="X31">
        <f t="shared" si="3"/>
        <v>0</v>
      </c>
      <c r="Y31">
        <f t="shared" si="4"/>
        <v>6.8727397269452775E-4</v>
      </c>
      <c r="Z31">
        <f t="shared" si="5"/>
        <v>0</v>
      </c>
      <c r="AA31">
        <f t="shared" si="6"/>
        <v>0.30829577572036165</v>
      </c>
      <c r="AB31">
        <f t="shared" si="7"/>
        <v>0</v>
      </c>
      <c r="AC31">
        <f t="shared" si="8"/>
        <v>3.1857068485520418E-2</v>
      </c>
      <c r="AD31">
        <f t="shared" si="9"/>
        <v>0.17639541006917359</v>
      </c>
    </row>
    <row r="32" spans="3:30" x14ac:dyDescent="0.25">
      <c r="C32" t="s">
        <v>48</v>
      </c>
      <c r="U32">
        <f t="shared" si="0"/>
        <v>2.1311339587598007E-2</v>
      </c>
      <c r="V32">
        <f t="shared" si="1"/>
        <v>1.3760612549233794E-2</v>
      </c>
      <c r="W32">
        <f t="shared" si="2"/>
        <v>0</v>
      </c>
      <c r="X32">
        <f t="shared" si="3"/>
        <v>0</v>
      </c>
      <c r="Y32">
        <f t="shared" si="4"/>
        <v>7.4695413292887719E-4</v>
      </c>
      <c r="Z32">
        <f t="shared" si="5"/>
        <v>0</v>
      </c>
      <c r="AA32">
        <f t="shared" si="6"/>
        <v>0.30679176243977407</v>
      </c>
      <c r="AB32">
        <f t="shared" si="7"/>
        <v>0</v>
      </c>
      <c r="AC32">
        <f t="shared" si="8"/>
        <v>2.9621968927467421E-2</v>
      </c>
      <c r="AD32">
        <f t="shared" si="9"/>
        <v>0.17762732772736656</v>
      </c>
    </row>
    <row r="33" spans="1:30" x14ac:dyDescent="0.25">
      <c r="U33">
        <f t="shared" si="0"/>
        <v>2.6960030455942641E-2</v>
      </c>
      <c r="V33">
        <f t="shared" si="1"/>
        <v>1.3564144232569787E-2</v>
      </c>
      <c r="W33">
        <f t="shared" si="2"/>
        <v>0</v>
      </c>
      <c r="X33">
        <f t="shared" si="3"/>
        <v>0</v>
      </c>
      <c r="Y33">
        <f t="shared" si="4"/>
        <v>8.0508637677736213E-4</v>
      </c>
      <c r="Z33">
        <f t="shared" si="5"/>
        <v>0</v>
      </c>
      <c r="AA33">
        <f t="shared" si="6"/>
        <v>0.30534806858819519</v>
      </c>
      <c r="AB33">
        <f t="shared" si="7"/>
        <v>0</v>
      </c>
      <c r="AC33">
        <f t="shared" si="8"/>
        <v>2.7386858360294496E-2</v>
      </c>
      <c r="AD33">
        <f t="shared" si="9"/>
        <v>0.17885365689776953</v>
      </c>
    </row>
    <row r="34" spans="1:30" x14ac:dyDescent="0.25">
      <c r="C34" t="s">
        <v>49</v>
      </c>
      <c r="D34" s="3">
        <f>SUM(D27:M27)</f>
        <v>0.33545152483510077</v>
      </c>
      <c r="U34">
        <f t="shared" si="0"/>
        <v>3.2013893470787154E-2</v>
      </c>
      <c r="V34">
        <f t="shared" si="1"/>
        <v>1.3451278615556884E-2</v>
      </c>
      <c r="W34">
        <f t="shared" si="2"/>
        <v>0</v>
      </c>
      <c r="X34">
        <f t="shared" si="3"/>
        <v>1.2048815537181671E-3</v>
      </c>
      <c r="Y34">
        <f t="shared" si="4"/>
        <v>8.2102218229467862E-4</v>
      </c>
      <c r="Z34">
        <f t="shared" si="5"/>
        <v>0</v>
      </c>
      <c r="AA34">
        <f t="shared" si="6"/>
        <v>0.30462413617494816</v>
      </c>
      <c r="AB34">
        <f t="shared" si="7"/>
        <v>0</v>
      </c>
      <c r="AC34">
        <f t="shared" si="8"/>
        <v>2.5211434284181333E-2</v>
      </c>
      <c r="AD34">
        <f t="shared" si="9"/>
        <v>0.17894112848001584</v>
      </c>
    </row>
    <row r="35" spans="1:30" x14ac:dyDescent="0.25">
      <c r="C35" t="s">
        <v>50</v>
      </c>
      <c r="D35" s="6">
        <f>SQRT(D34)</f>
        <v>0.57918177184291697</v>
      </c>
      <c r="U35">
        <f t="shared" si="0"/>
        <v>3.6132675425000559E-2</v>
      </c>
      <c r="V35">
        <f t="shared" si="1"/>
        <v>1.3269174906706043E-2</v>
      </c>
      <c r="W35">
        <f t="shared" si="2"/>
        <v>0</v>
      </c>
      <c r="X35">
        <f t="shared" si="3"/>
        <v>3.9357249503249323E-3</v>
      </c>
      <c r="Y35">
        <f t="shared" si="4"/>
        <v>9.0992019223260846E-4</v>
      </c>
      <c r="Z35">
        <f t="shared" si="5"/>
        <v>0</v>
      </c>
      <c r="AA35">
        <f t="shared" si="6"/>
        <v>0.30331499823878738</v>
      </c>
      <c r="AB35">
        <f t="shared" si="7"/>
        <v>0</v>
      </c>
      <c r="AC35">
        <f t="shared" si="8"/>
        <v>2.3224785120587944E-2</v>
      </c>
      <c r="AD35">
        <f t="shared" si="9"/>
        <v>0.17939839657677734</v>
      </c>
    </row>
    <row r="36" spans="1:30" x14ac:dyDescent="0.25">
      <c r="C36" t="s">
        <v>2</v>
      </c>
      <c r="D36" s="3">
        <f>SUM(D25:M25)</f>
        <v>0.27817719654289824</v>
      </c>
      <c r="F36" t="s">
        <v>119</v>
      </c>
      <c r="G36" s="3">
        <v>0.27817719654289824</v>
      </c>
      <c r="U36">
        <f t="shared" si="0"/>
        <v>4.0651398625620568E-2</v>
      </c>
      <c r="V36">
        <f t="shared" si="1"/>
        <v>1.294151547802219E-2</v>
      </c>
      <c r="W36">
        <f t="shared" si="2"/>
        <v>0</v>
      </c>
      <c r="X36">
        <f t="shared" si="3"/>
        <v>7.1595993667142805E-3</v>
      </c>
      <c r="Y36">
        <f t="shared" si="4"/>
        <v>9.670259020859856E-4</v>
      </c>
      <c r="Z36">
        <f t="shared" si="5"/>
        <v>0</v>
      </c>
      <c r="AA36">
        <f t="shared" si="6"/>
        <v>0.30070248477805139</v>
      </c>
      <c r="AB36">
        <f t="shared" si="7"/>
        <v>0</v>
      </c>
      <c r="AC36">
        <f t="shared" si="8"/>
        <v>2.1568094611854487E-2</v>
      </c>
      <c r="AD36">
        <f t="shared" si="9"/>
        <v>0.18088099431118096</v>
      </c>
    </row>
    <row r="37" spans="1:30" x14ac:dyDescent="0.25">
      <c r="U37">
        <f t="shared" si="0"/>
        <v>4.4815757205005295E-2</v>
      </c>
      <c r="V37">
        <f t="shared" si="1"/>
        <v>1.282692554401723E-2</v>
      </c>
      <c r="W37">
        <f t="shared" si="2"/>
        <v>0</v>
      </c>
      <c r="X37">
        <f t="shared" si="3"/>
        <v>9.9709308713069374E-3</v>
      </c>
      <c r="Y37">
        <f t="shared" si="4"/>
        <v>9.4286262560771791E-4</v>
      </c>
      <c r="Z37">
        <f t="shared" si="5"/>
        <v>0</v>
      </c>
      <c r="AA37">
        <f t="shared" si="6"/>
        <v>0.2998599735812717</v>
      </c>
      <c r="AB37">
        <f t="shared" si="7"/>
        <v>0</v>
      </c>
      <c r="AC37">
        <f t="shared" si="8"/>
        <v>1.9562372842953941E-2</v>
      </c>
      <c r="AD37">
        <f t="shared" si="9"/>
        <v>0.18094020368378708</v>
      </c>
    </row>
    <row r="38" spans="1:30" x14ac:dyDescent="0.25">
      <c r="U38">
        <f t="shared" si="0"/>
        <v>4.8930745962286831E-2</v>
      </c>
      <c r="V38">
        <f t="shared" si="1"/>
        <v>1.2655872659470718E-2</v>
      </c>
      <c r="W38">
        <f t="shared" si="2"/>
        <v>0</v>
      </c>
      <c r="X38">
        <f t="shared" si="3"/>
        <v>1.2718037500600759E-2</v>
      </c>
      <c r="Y38">
        <f t="shared" si="4"/>
        <v>1.0016676068042227E-3</v>
      </c>
      <c r="Z38">
        <f t="shared" si="5"/>
        <v>0</v>
      </c>
      <c r="AA38">
        <f t="shared" si="6"/>
        <v>0.29855912013975033</v>
      </c>
      <c r="AB38">
        <f t="shared" si="7"/>
        <v>0</v>
      </c>
      <c r="AC38">
        <f t="shared" si="8"/>
        <v>1.7575497621840651E-2</v>
      </c>
      <c r="AD38">
        <f t="shared" si="9"/>
        <v>0.18144088816768922</v>
      </c>
    </row>
    <row r="39" spans="1:30" x14ac:dyDescent="0.25">
      <c r="C39" t="s">
        <v>50</v>
      </c>
      <c r="D39" t="s">
        <v>2</v>
      </c>
      <c r="E39">
        <v>1</v>
      </c>
      <c r="F39">
        <v>2</v>
      </c>
      <c r="G39">
        <v>3</v>
      </c>
      <c r="H39">
        <v>4</v>
      </c>
      <c r="I39">
        <v>5</v>
      </c>
      <c r="J39">
        <v>6</v>
      </c>
      <c r="K39">
        <v>7</v>
      </c>
      <c r="L39">
        <v>8</v>
      </c>
      <c r="M39">
        <v>9</v>
      </c>
      <c r="N39">
        <v>10</v>
      </c>
      <c r="U39">
        <f t="shared" si="0"/>
        <v>5.3439504218255281E-2</v>
      </c>
      <c r="V39">
        <f t="shared" si="1"/>
        <v>1.2336542329687982E-2</v>
      </c>
      <c r="W39">
        <f t="shared" si="2"/>
        <v>0</v>
      </c>
      <c r="X39">
        <f t="shared" si="3"/>
        <v>1.5932962011518222E-2</v>
      </c>
      <c r="Y39">
        <f t="shared" si="4"/>
        <v>1.0515785323927215E-3</v>
      </c>
      <c r="Z39">
        <f t="shared" si="5"/>
        <v>0</v>
      </c>
      <c r="AA39">
        <f t="shared" si="6"/>
        <v>0.29592411025223714</v>
      </c>
      <c r="AB39">
        <f t="shared" si="7"/>
        <v>0</v>
      </c>
      <c r="AC39">
        <f t="shared" si="8"/>
        <v>1.5910880116022541E-2</v>
      </c>
      <c r="AD39">
        <f t="shared" si="9"/>
        <v>0.18294541676991963</v>
      </c>
    </row>
    <row r="40" spans="1:30" x14ac:dyDescent="0.25">
      <c r="U40">
        <f t="shared" si="0"/>
        <v>5.7609581380511081E-2</v>
      </c>
      <c r="V40">
        <f t="shared" si="1"/>
        <v>1.2221712874519607E-2</v>
      </c>
      <c r="W40">
        <f t="shared" si="2"/>
        <v>0</v>
      </c>
      <c r="X40">
        <f t="shared" si="3"/>
        <v>1.8749386299253677E-2</v>
      </c>
      <c r="Y40">
        <f t="shared" si="4"/>
        <v>1.0277232417027146E-3</v>
      </c>
      <c r="Z40">
        <f t="shared" si="5"/>
        <v>0</v>
      </c>
      <c r="AA40">
        <f t="shared" si="6"/>
        <v>0.29507996924164148</v>
      </c>
      <c r="AB40">
        <f t="shared" si="7"/>
        <v>0</v>
      </c>
      <c r="AC40">
        <f t="shared" si="8"/>
        <v>1.3907582926080088E-2</v>
      </c>
      <c r="AD40">
        <f t="shared" si="9"/>
        <v>0.18299489410518954</v>
      </c>
    </row>
    <row r="41" spans="1:30" x14ac:dyDescent="0.25">
      <c r="C41">
        <f>D35</f>
        <v>0.57918177184291697</v>
      </c>
      <c r="D41" s="3">
        <f>D36</f>
        <v>0.27817719654289824</v>
      </c>
      <c r="E41" s="3">
        <f>D3</f>
        <v>0</v>
      </c>
      <c r="F41" s="3">
        <f t="shared" ref="F41:N41" si="11">E3</f>
        <v>0</v>
      </c>
      <c r="G41" s="3">
        <f t="shared" si="11"/>
        <v>0</v>
      </c>
      <c r="H41" s="3">
        <f t="shared" si="11"/>
        <v>1</v>
      </c>
      <c r="I41" s="3">
        <f t="shared" si="11"/>
        <v>0</v>
      </c>
      <c r="J41" s="3">
        <f t="shared" si="11"/>
        <v>0</v>
      </c>
      <c r="K41" s="3">
        <f t="shared" si="11"/>
        <v>0</v>
      </c>
      <c r="L41" s="3">
        <f t="shared" si="11"/>
        <v>0</v>
      </c>
      <c r="M41" s="3">
        <f t="shared" si="11"/>
        <v>0</v>
      </c>
      <c r="N41" s="3">
        <f t="shared" si="11"/>
        <v>0</v>
      </c>
      <c r="U41">
        <f t="shared" si="0"/>
        <v>6.1726933500091834E-2</v>
      </c>
      <c r="V41">
        <f t="shared" si="1"/>
        <v>1.205123864229209E-2</v>
      </c>
      <c r="W41">
        <f t="shared" si="2"/>
        <v>0</v>
      </c>
      <c r="X41">
        <f t="shared" si="3"/>
        <v>2.1497489953374235E-2</v>
      </c>
      <c r="Y41">
        <f t="shared" si="4"/>
        <v>1.0866514518977088E-3</v>
      </c>
      <c r="Z41">
        <f t="shared" si="5"/>
        <v>0</v>
      </c>
      <c r="AA41">
        <f t="shared" si="6"/>
        <v>0.29378417031811482</v>
      </c>
      <c r="AB41">
        <f t="shared" si="7"/>
        <v>0</v>
      </c>
      <c r="AC41">
        <f t="shared" si="8"/>
        <v>1.1920840847361594E-2</v>
      </c>
      <c r="AD41">
        <f t="shared" si="9"/>
        <v>0.18348443615955501</v>
      </c>
    </row>
    <row r="42" spans="1:30" x14ac:dyDescent="0.25">
      <c r="U42">
        <f t="shared" si="0"/>
        <v>6.6231245274411946E-2</v>
      </c>
      <c r="V42">
        <f t="shared" si="1"/>
        <v>1.1732179671371941E-2</v>
      </c>
      <c r="W42">
        <f t="shared" si="2"/>
        <v>0</v>
      </c>
      <c r="X42">
        <f t="shared" si="3"/>
        <v>2.4708123097118118E-2</v>
      </c>
      <c r="Y42">
        <f t="shared" si="4"/>
        <v>1.1377915754947159E-3</v>
      </c>
      <c r="Z42">
        <f t="shared" si="5"/>
        <v>0</v>
      </c>
      <c r="AA42">
        <f t="shared" si="6"/>
        <v>0.29115199560484217</v>
      </c>
      <c r="AB42">
        <f t="shared" si="7"/>
        <v>0</v>
      </c>
      <c r="AC42">
        <f t="shared" si="8"/>
        <v>1.0256830823759734E-2</v>
      </c>
      <c r="AD42">
        <f t="shared" si="9"/>
        <v>0.18498453557060388</v>
      </c>
    </row>
    <row r="43" spans="1:30" x14ac:dyDescent="0.25">
      <c r="U43">
        <f t="shared" si="0"/>
        <v>7.0400861956874783E-2</v>
      </c>
      <c r="V43">
        <f t="shared" si="1"/>
        <v>1.1617354732228314E-2</v>
      </c>
      <c r="W43">
        <f t="shared" si="2"/>
        <v>0</v>
      </c>
      <c r="X43">
        <f t="shared" si="3"/>
        <v>2.752432761631779E-2</v>
      </c>
      <c r="Y43">
        <f t="shared" si="4"/>
        <v>1.1138808988870751E-3</v>
      </c>
      <c r="Z43">
        <f t="shared" si="5"/>
        <v>0</v>
      </c>
      <c r="AA43">
        <f t="shared" si="6"/>
        <v>0.29030787435094207</v>
      </c>
      <c r="AB43">
        <f t="shared" si="7"/>
        <v>0</v>
      </c>
      <c r="AC43">
        <f t="shared" si="8"/>
        <v>8.2533954290675612E-3</v>
      </c>
      <c r="AD43">
        <f t="shared" si="9"/>
        <v>0.18503492391718307</v>
      </c>
    </row>
    <row r="44" spans="1:30" ht="15.75" x14ac:dyDescent="0.25">
      <c r="C44" t="s">
        <v>50</v>
      </c>
      <c r="E44" s="24" t="s">
        <v>0</v>
      </c>
      <c r="F44" s="24" t="s">
        <v>3</v>
      </c>
      <c r="G44" s="24" t="s">
        <v>4</v>
      </c>
      <c r="H44" s="24" t="s">
        <v>5</v>
      </c>
      <c r="I44" s="24" t="s">
        <v>6</v>
      </c>
      <c r="J44" s="24" t="s">
        <v>7</v>
      </c>
      <c r="K44" s="24" t="s">
        <v>8</v>
      </c>
      <c r="L44" s="24" t="s">
        <v>9</v>
      </c>
      <c r="M44" s="24" t="s">
        <v>10</v>
      </c>
      <c r="N44" s="24" t="s">
        <v>11</v>
      </c>
      <c r="P44" s="24" t="s">
        <v>936</v>
      </c>
      <c r="Q44" s="24" t="s">
        <v>938</v>
      </c>
      <c r="R44" s="24" t="s">
        <v>937</v>
      </c>
      <c r="U44">
        <f t="shared" si="0"/>
        <v>7.4659253727880501E-2</v>
      </c>
      <c r="V44">
        <f t="shared" si="1"/>
        <v>1.1349200498804833E-2</v>
      </c>
      <c r="W44">
        <f t="shared" si="2"/>
        <v>0</v>
      </c>
      <c r="X44">
        <f t="shared" si="3"/>
        <v>3.05083923851324E-2</v>
      </c>
      <c r="Y44">
        <f t="shared" si="4"/>
        <v>1.1374039690481696E-3</v>
      </c>
      <c r="Z44">
        <f t="shared" si="5"/>
        <v>0</v>
      </c>
      <c r="AA44">
        <f t="shared" si="6"/>
        <v>0.28793339568765519</v>
      </c>
      <c r="AB44">
        <f t="shared" si="7"/>
        <v>0</v>
      </c>
      <c r="AC44">
        <f t="shared" si="8"/>
        <v>6.4516972641386373E-3</v>
      </c>
      <c r="AD44">
        <f t="shared" si="9"/>
        <v>0.18665702329905834</v>
      </c>
    </row>
    <row r="45" spans="1:30" x14ac:dyDescent="0.25">
      <c r="A45" t="s">
        <v>52</v>
      </c>
      <c r="C45">
        <v>0.21091539419068489</v>
      </c>
      <c r="D45" s="3">
        <v>2.5000000130118594E-3</v>
      </c>
      <c r="E45" s="3">
        <v>0</v>
      </c>
      <c r="F45" s="3">
        <v>0.15237263982051699</v>
      </c>
      <c r="G45" s="3">
        <v>0</v>
      </c>
      <c r="H45" s="3">
        <v>0</v>
      </c>
      <c r="I45" s="3">
        <v>0</v>
      </c>
      <c r="J45" s="3">
        <v>0</v>
      </c>
      <c r="K45" s="3">
        <v>0.41962155827917264</v>
      </c>
      <c r="L45" s="3">
        <v>0</v>
      </c>
      <c r="M45" s="3">
        <v>0.30463768875535274</v>
      </c>
      <c r="N45" s="3">
        <v>0.12336811314495776</v>
      </c>
      <c r="P45">
        <f>D45/C45</f>
        <v>1.1853094093035492E-2</v>
      </c>
      <c r="Q45">
        <f>SUM(U9:AD9)</f>
        <v>0.49116993794249697</v>
      </c>
      <c r="R45">
        <f>P45*SQRT(1+(Q45/3)*P45)</f>
        <v>1.1864589740679728E-2</v>
      </c>
      <c r="U45">
        <f t="shared" si="0"/>
        <v>7.8887748419894904E-2</v>
      </c>
      <c r="V45">
        <f t="shared" si="1"/>
        <v>1.1221521758067161E-2</v>
      </c>
      <c r="W45">
        <f t="shared" si="2"/>
        <v>0</v>
      </c>
      <c r="X45">
        <f t="shared" si="3"/>
        <v>3.3360340808009946E-2</v>
      </c>
      <c r="Y45">
        <f t="shared" si="4"/>
        <v>1.1446642530825802E-3</v>
      </c>
      <c r="Z45">
        <f t="shared" si="5"/>
        <v>0</v>
      </c>
      <c r="AA45">
        <f t="shared" si="6"/>
        <v>0.28704451085889299</v>
      </c>
      <c r="AB45">
        <f t="shared" si="7"/>
        <v>0</v>
      </c>
      <c r="AC45">
        <f t="shared" si="8"/>
        <v>4.4748271636999692E-3</v>
      </c>
      <c r="AD45">
        <f t="shared" si="9"/>
        <v>0.18658594772952988</v>
      </c>
    </row>
    <row r="46" spans="1:30" x14ac:dyDescent="0.25">
      <c r="A46" t="s">
        <v>53</v>
      </c>
      <c r="C46">
        <v>0.20805798787922256</v>
      </c>
      <c r="D46" s="3">
        <v>4.9999999509275674E-3</v>
      </c>
      <c r="E46" s="3">
        <v>0</v>
      </c>
      <c r="F46" s="3">
        <v>0.15422299070665804</v>
      </c>
      <c r="G46" s="3">
        <v>0</v>
      </c>
      <c r="H46" s="3">
        <v>0</v>
      </c>
      <c r="I46" s="3">
        <v>0</v>
      </c>
      <c r="J46" s="3">
        <v>0</v>
      </c>
      <c r="K46" s="3">
        <v>0.42354050878556371</v>
      </c>
      <c r="L46" s="3">
        <v>0</v>
      </c>
      <c r="M46" s="3">
        <v>0.2939100345897398</v>
      </c>
      <c r="N46" s="3">
        <v>0.1283264659180384</v>
      </c>
      <c r="P46">
        <f t="shared" ref="P46:P109" si="12">D46/C46</f>
        <v>2.4031761538663259E-2</v>
      </c>
      <c r="Q46">
        <f t="shared" ref="Q46:Q109" si="13">SUM(U10:AD10)</f>
        <v>0.49327188006075867</v>
      </c>
      <c r="R46">
        <f t="shared" ref="R46:R109" si="14">P46*SQRT(1+(Q46/3)*P46)</f>
        <v>2.4079194248499521E-2</v>
      </c>
      <c r="U46">
        <f t="shared" si="0"/>
        <v>8.3295316350497264E-2</v>
      </c>
      <c r="V46">
        <f t="shared" si="1"/>
        <v>1.0935074898878367E-2</v>
      </c>
      <c r="W46">
        <f t="shared" si="2"/>
        <v>0</v>
      </c>
      <c r="X46">
        <f t="shared" si="3"/>
        <v>3.6412253049541134E-2</v>
      </c>
      <c r="Y46">
        <f t="shared" si="4"/>
        <v>1.254752699797877E-3</v>
      </c>
      <c r="Z46">
        <f t="shared" si="5"/>
        <v>0</v>
      </c>
      <c r="AA46">
        <f t="shared" si="6"/>
        <v>0.28482300644527647</v>
      </c>
      <c r="AB46">
        <f t="shared" si="7"/>
        <v>0</v>
      </c>
      <c r="AC46">
        <f t="shared" si="8"/>
        <v>2.7108497263489358E-3</v>
      </c>
      <c r="AD46">
        <f t="shared" si="9"/>
        <v>0.18761440129372367</v>
      </c>
    </row>
    <row r="47" spans="1:30" x14ac:dyDescent="0.25">
      <c r="A47" t="s">
        <v>54</v>
      </c>
      <c r="C47">
        <v>0.20527026710241247</v>
      </c>
      <c r="D47" s="3">
        <v>7.4999999605105463E-3</v>
      </c>
      <c r="E47" s="3">
        <v>0</v>
      </c>
      <c r="F47" s="3">
        <v>0.15585552331917646</v>
      </c>
      <c r="G47" s="3">
        <v>0</v>
      </c>
      <c r="H47" s="3">
        <v>0</v>
      </c>
      <c r="I47" s="3">
        <v>0</v>
      </c>
      <c r="J47" s="3">
        <v>0</v>
      </c>
      <c r="K47" s="3">
        <v>0.42742841521580904</v>
      </c>
      <c r="L47" s="3">
        <v>0</v>
      </c>
      <c r="M47" s="3">
        <v>0.28321614088692076</v>
      </c>
      <c r="N47" s="3">
        <v>0.13349992057809371</v>
      </c>
      <c r="P47">
        <f t="shared" si="12"/>
        <v>3.6537195894857398E-2</v>
      </c>
      <c r="Q47">
        <f t="shared" si="13"/>
        <v>0.49547133825325029</v>
      </c>
      <c r="R47">
        <f t="shared" si="14"/>
        <v>3.6647269709433945E-2</v>
      </c>
      <c r="U47">
        <f t="shared" si="0"/>
        <v>8.7452197926278438E-2</v>
      </c>
      <c r="V47">
        <f t="shared" si="1"/>
        <v>1.0747524461213766E-2</v>
      </c>
      <c r="W47">
        <f t="shared" si="2"/>
        <v>0</v>
      </c>
      <c r="X47">
        <f t="shared" si="3"/>
        <v>3.928526317075625E-2</v>
      </c>
      <c r="Y47">
        <f t="shared" si="4"/>
        <v>1.2233156623536344E-3</v>
      </c>
      <c r="Z47">
        <f t="shared" si="5"/>
        <v>0</v>
      </c>
      <c r="AA47">
        <f t="shared" si="6"/>
        <v>0.28314070261181623</v>
      </c>
      <c r="AB47">
        <f t="shared" si="7"/>
        <v>0</v>
      </c>
      <c r="AC47">
        <f t="shared" si="8"/>
        <v>7.9641547067613682E-4</v>
      </c>
      <c r="AD47">
        <f t="shared" si="9"/>
        <v>0.18869790498282793</v>
      </c>
    </row>
    <row r="48" spans="1:30" x14ac:dyDescent="0.25">
      <c r="A48" t="s">
        <v>55</v>
      </c>
      <c r="C48">
        <v>0.20253608123731021</v>
      </c>
      <c r="D48" s="3">
        <v>9.9999999067711624E-3</v>
      </c>
      <c r="E48" s="3">
        <v>0</v>
      </c>
      <c r="F48" s="3">
        <v>0.15295718989231413</v>
      </c>
      <c r="G48" s="3">
        <v>0</v>
      </c>
      <c r="H48" s="3">
        <v>0</v>
      </c>
      <c r="I48" s="3">
        <v>0</v>
      </c>
      <c r="J48" s="3">
        <v>0</v>
      </c>
      <c r="K48" s="3">
        <v>0.42338545898746094</v>
      </c>
      <c r="L48" s="3">
        <v>0</v>
      </c>
      <c r="M48" s="3">
        <v>0.27391873107445153</v>
      </c>
      <c r="N48" s="3">
        <v>0.14973862004577343</v>
      </c>
      <c r="P48">
        <f t="shared" si="12"/>
        <v>4.9373918196107626E-2</v>
      </c>
      <c r="Q48">
        <f t="shared" si="13"/>
        <v>0.49872246353982991</v>
      </c>
      <c r="R48">
        <f t="shared" si="14"/>
        <v>4.9576133690107625E-2</v>
      </c>
      <c r="U48">
        <f t="shared" si="0"/>
        <v>9.4007985534960495E-2</v>
      </c>
      <c r="V48">
        <f t="shared" si="1"/>
        <v>1.0245631394357602E-2</v>
      </c>
      <c r="W48">
        <f t="shared" si="2"/>
        <v>0</v>
      </c>
      <c r="X48">
        <f t="shared" si="3"/>
        <v>4.3902552678393922E-2</v>
      </c>
      <c r="Y48">
        <f t="shared" si="4"/>
        <v>1.1675702904385373E-3</v>
      </c>
      <c r="Z48">
        <f t="shared" si="5"/>
        <v>0</v>
      </c>
      <c r="AA48">
        <f t="shared" si="6"/>
        <v>0.27969475693214801</v>
      </c>
      <c r="AB48">
        <f t="shared" si="7"/>
        <v>0</v>
      </c>
      <c r="AC48">
        <f t="shared" si="8"/>
        <v>0</v>
      </c>
      <c r="AD48">
        <f t="shared" si="9"/>
        <v>0.1886222776249232</v>
      </c>
    </row>
    <row r="49" spans="1:30" x14ac:dyDescent="0.25">
      <c r="A49" t="s">
        <v>56</v>
      </c>
      <c r="C49">
        <v>0.19988375184470603</v>
      </c>
      <c r="D49" s="3">
        <v>1.2499999961042734E-2</v>
      </c>
      <c r="E49" s="3">
        <v>0</v>
      </c>
      <c r="F49" s="3">
        <v>0.15465694253233037</v>
      </c>
      <c r="G49" s="3">
        <v>0</v>
      </c>
      <c r="H49" s="3">
        <v>0</v>
      </c>
      <c r="I49" s="3">
        <v>0</v>
      </c>
      <c r="J49" s="3">
        <v>0</v>
      </c>
      <c r="K49" s="3">
        <v>0.4273654588063131</v>
      </c>
      <c r="L49" s="3">
        <v>0</v>
      </c>
      <c r="M49" s="3">
        <v>0.26320655548857669</v>
      </c>
      <c r="N49" s="3">
        <v>0.15477104317277987</v>
      </c>
      <c r="P49">
        <f t="shared" si="12"/>
        <v>6.2536348480962331E-2</v>
      </c>
      <c r="Q49">
        <f t="shared" si="13"/>
        <v>0.50090289096056129</v>
      </c>
      <c r="R49">
        <f t="shared" si="14"/>
        <v>6.2861988718532741E-2</v>
      </c>
      <c r="U49">
        <f t="shared" si="0"/>
        <v>0.10224416675296316</v>
      </c>
      <c r="V49">
        <f t="shared" si="1"/>
        <v>9.5155750130499189E-3</v>
      </c>
      <c r="W49">
        <f t="shared" si="2"/>
        <v>0</v>
      </c>
      <c r="X49">
        <f t="shared" si="3"/>
        <v>4.9762743500390921E-2</v>
      </c>
      <c r="Y49">
        <f t="shared" si="4"/>
        <v>1.0473594072058954E-3</v>
      </c>
      <c r="Z49">
        <f t="shared" si="5"/>
        <v>0</v>
      </c>
      <c r="AA49">
        <f t="shared" si="6"/>
        <v>0.27494939823338105</v>
      </c>
      <c r="AB49">
        <f t="shared" si="7"/>
        <v>0</v>
      </c>
      <c r="AC49">
        <f t="shared" si="8"/>
        <v>0</v>
      </c>
      <c r="AD49">
        <f t="shared" si="9"/>
        <v>0.18800361452567738</v>
      </c>
    </row>
    <row r="50" spans="1:30" x14ac:dyDescent="0.25">
      <c r="A50" t="s">
        <v>57</v>
      </c>
      <c r="C50">
        <v>0.19730096078634674</v>
      </c>
      <c r="D50" s="3">
        <v>1.4999999931308032E-2</v>
      </c>
      <c r="E50" s="3">
        <v>0</v>
      </c>
      <c r="F50" s="3">
        <v>0.15334688162992782</v>
      </c>
      <c r="G50" s="3">
        <v>0</v>
      </c>
      <c r="H50" s="3">
        <v>0</v>
      </c>
      <c r="I50" s="3">
        <v>0</v>
      </c>
      <c r="J50" s="3">
        <v>0</v>
      </c>
      <c r="K50" s="3">
        <v>0.42589475304371466</v>
      </c>
      <c r="L50" s="3">
        <v>0</v>
      </c>
      <c r="M50" s="3">
        <v>0.25343942417900117</v>
      </c>
      <c r="N50" s="3">
        <v>0.16731894114735657</v>
      </c>
      <c r="P50">
        <f t="shared" si="12"/>
        <v>7.6025985233550045E-2</v>
      </c>
      <c r="Q50">
        <f t="shared" si="13"/>
        <v>0.50375748818609867</v>
      </c>
      <c r="R50">
        <f t="shared" si="14"/>
        <v>7.6509728455165252E-2</v>
      </c>
      <c r="U50">
        <f t="shared" si="0"/>
        <v>0.11047434699006943</v>
      </c>
      <c r="V50">
        <f t="shared" si="1"/>
        <v>8.7862951673570687E-3</v>
      </c>
      <c r="W50">
        <f t="shared" si="2"/>
        <v>0</v>
      </c>
      <c r="X50">
        <f t="shared" si="3"/>
        <v>5.5617984882713842E-2</v>
      </c>
      <c r="Y50">
        <f t="shared" si="4"/>
        <v>9.2701564043135042E-4</v>
      </c>
      <c r="Z50">
        <f t="shared" si="5"/>
        <v>0</v>
      </c>
      <c r="AA50">
        <f t="shared" si="6"/>
        <v>0.27020756528099327</v>
      </c>
      <c r="AB50">
        <f t="shared" si="7"/>
        <v>0</v>
      </c>
      <c r="AC50">
        <f t="shared" si="8"/>
        <v>0</v>
      </c>
      <c r="AD50">
        <f t="shared" si="9"/>
        <v>0.18738503063718714</v>
      </c>
    </row>
    <row r="51" spans="1:30" x14ac:dyDescent="0.25">
      <c r="A51" t="s">
        <v>58</v>
      </c>
      <c r="C51">
        <v>0.19479733300093288</v>
      </c>
      <c r="D51" s="3">
        <v>1.7499999935831713E-2</v>
      </c>
      <c r="E51" s="3">
        <v>0</v>
      </c>
      <c r="F51" s="3">
        <v>0.15354174091469883</v>
      </c>
      <c r="G51" s="3">
        <v>0</v>
      </c>
      <c r="H51" s="3">
        <v>0</v>
      </c>
      <c r="I51" s="3">
        <v>0</v>
      </c>
      <c r="J51" s="3">
        <v>0</v>
      </c>
      <c r="K51" s="3">
        <v>0.42714937585383483</v>
      </c>
      <c r="L51" s="3">
        <v>0</v>
      </c>
      <c r="M51" s="3">
        <v>0.24319977117315461</v>
      </c>
      <c r="N51" s="3">
        <v>0.17610911205831178</v>
      </c>
      <c r="P51">
        <f t="shared" si="12"/>
        <v>8.9836958577599754E-2</v>
      </c>
      <c r="Q51">
        <f t="shared" si="13"/>
        <v>0.50627499099194251</v>
      </c>
      <c r="R51">
        <f t="shared" si="14"/>
        <v>9.0515394022461615E-2</v>
      </c>
      <c r="U51">
        <f t="shared" si="0"/>
        <v>0.11870661071018392</v>
      </c>
      <c r="V51">
        <f t="shared" si="1"/>
        <v>8.056527452987277E-3</v>
      </c>
      <c r="W51">
        <f t="shared" si="2"/>
        <v>0</v>
      </c>
      <c r="X51">
        <f t="shared" si="3"/>
        <v>6.1476436996283579E-2</v>
      </c>
      <c r="Y51">
        <f t="shared" si="4"/>
        <v>8.0689758831399767E-4</v>
      </c>
      <c r="Z51">
        <f t="shared" si="5"/>
        <v>0</v>
      </c>
      <c r="AA51">
        <f t="shared" si="6"/>
        <v>0.26546404031576271</v>
      </c>
      <c r="AB51">
        <f t="shared" si="7"/>
        <v>0</v>
      </c>
      <c r="AC51">
        <f t="shared" si="8"/>
        <v>0</v>
      </c>
      <c r="AD51">
        <f t="shared" si="9"/>
        <v>0.18676674042665203</v>
      </c>
    </row>
    <row r="52" spans="1:30" x14ac:dyDescent="0.25">
      <c r="A52" t="s">
        <v>59</v>
      </c>
      <c r="C52">
        <v>0.19237364423795106</v>
      </c>
      <c r="D52" s="3">
        <v>1.9999999935775909E-2</v>
      </c>
      <c r="E52" s="3">
        <v>0</v>
      </c>
      <c r="F52" s="3">
        <v>0.15373659096719233</v>
      </c>
      <c r="G52" s="3">
        <v>0</v>
      </c>
      <c r="H52" s="3">
        <v>0</v>
      </c>
      <c r="I52" s="3">
        <v>0</v>
      </c>
      <c r="J52" s="3">
        <v>0</v>
      </c>
      <c r="K52" s="3">
        <v>0.42840400757665248</v>
      </c>
      <c r="L52" s="3">
        <v>0</v>
      </c>
      <c r="M52" s="3">
        <v>0.23296011864204508</v>
      </c>
      <c r="N52" s="3">
        <v>0.18489928281411019</v>
      </c>
      <c r="P52">
        <f t="shared" si="12"/>
        <v>0.1039643450900035</v>
      </c>
      <c r="Q52">
        <f t="shared" si="13"/>
        <v>0.50879249929797643</v>
      </c>
      <c r="R52">
        <f t="shared" si="14"/>
        <v>0.10487689462749911</v>
      </c>
      <c r="U52">
        <f t="shared" si="0"/>
        <v>0.12693943525366763</v>
      </c>
      <c r="V52">
        <f t="shared" si="1"/>
        <v>7.326712884266692E-3</v>
      </c>
      <c r="W52">
        <f t="shared" si="2"/>
        <v>0</v>
      </c>
      <c r="X52">
        <f t="shared" si="3"/>
        <v>6.733424116441486E-2</v>
      </c>
      <c r="Y52">
        <f t="shared" si="4"/>
        <v>6.8680310580534673E-4</v>
      </c>
      <c r="Z52">
        <f t="shared" si="5"/>
        <v>0</v>
      </c>
      <c r="AA52">
        <f t="shared" si="6"/>
        <v>0.26072051082497893</v>
      </c>
      <c r="AB52">
        <f t="shared" si="7"/>
        <v>0</v>
      </c>
      <c r="AC52">
        <f t="shared" si="8"/>
        <v>0</v>
      </c>
      <c r="AD52">
        <f t="shared" si="9"/>
        <v>0.1861484913991312</v>
      </c>
    </row>
    <row r="53" spans="1:30" x14ac:dyDescent="0.25">
      <c r="A53" t="s">
        <v>60</v>
      </c>
      <c r="C53">
        <v>0.19003295314514532</v>
      </c>
      <c r="D53" s="3">
        <v>2.2499999946175447E-2</v>
      </c>
      <c r="E53" s="3">
        <v>0</v>
      </c>
      <c r="F53" s="3">
        <v>0.15393142443250171</v>
      </c>
      <c r="G53" s="3">
        <v>0</v>
      </c>
      <c r="H53" s="3">
        <v>0</v>
      </c>
      <c r="I53" s="3">
        <v>0</v>
      </c>
      <c r="J53" s="3">
        <v>0</v>
      </c>
      <c r="K53" s="3">
        <v>0.4296586734171981</v>
      </c>
      <c r="L53" s="3">
        <v>0</v>
      </c>
      <c r="M53" s="3">
        <v>0.22272046516319108</v>
      </c>
      <c r="N53" s="3">
        <v>0.19368943698710911</v>
      </c>
      <c r="P53">
        <f t="shared" si="12"/>
        <v>0.11840051724602819</v>
      </c>
      <c r="Q53">
        <f t="shared" si="13"/>
        <v>0.51131001993162162</v>
      </c>
      <c r="R53">
        <f t="shared" si="14"/>
        <v>0.11958919916374477</v>
      </c>
      <c r="U53">
        <f t="shared" si="0"/>
        <v>0.13517264178504956</v>
      </c>
      <c r="V53">
        <f t="shared" si="1"/>
        <v>6.5969624425888324E-3</v>
      </c>
      <c r="W53">
        <f t="shared" si="2"/>
        <v>0</v>
      </c>
      <c r="X53">
        <f t="shared" si="3"/>
        <v>7.3191777877600811E-2</v>
      </c>
      <c r="Y53">
        <f t="shared" si="4"/>
        <v>5.6661743294407995E-4</v>
      </c>
      <c r="Z53">
        <f t="shared" si="5"/>
        <v>0</v>
      </c>
      <c r="AA53">
        <f t="shared" si="6"/>
        <v>0.2559769315463849</v>
      </c>
      <c r="AB53">
        <f t="shared" si="7"/>
        <v>0</v>
      </c>
      <c r="AC53">
        <f t="shared" si="8"/>
        <v>0</v>
      </c>
      <c r="AD53">
        <f t="shared" si="9"/>
        <v>0.18553006108346687</v>
      </c>
    </row>
    <row r="54" spans="1:30" x14ac:dyDescent="0.25">
      <c r="A54" t="s">
        <v>61</v>
      </c>
      <c r="C54">
        <v>0.1877783635107366</v>
      </c>
      <c r="D54" s="3">
        <v>2.49999999461754E-2</v>
      </c>
      <c r="E54" s="3">
        <v>0</v>
      </c>
      <c r="F54" s="3">
        <v>0.15412627756845559</v>
      </c>
      <c r="G54" s="3">
        <v>0</v>
      </c>
      <c r="H54" s="3">
        <v>0</v>
      </c>
      <c r="I54" s="3">
        <v>0</v>
      </c>
      <c r="J54" s="3">
        <v>0</v>
      </c>
      <c r="K54" s="3">
        <v>0.43091331950240375</v>
      </c>
      <c r="L54" s="3">
        <v>0</v>
      </c>
      <c r="M54" s="3">
        <v>0.21248081082717468</v>
      </c>
      <c r="N54" s="3">
        <v>0.20247959210196603</v>
      </c>
      <c r="P54">
        <f t="shared" si="12"/>
        <v>0.13313567909939727</v>
      </c>
      <c r="Q54">
        <f t="shared" si="13"/>
        <v>0.51382752872402548</v>
      </c>
      <c r="R54">
        <f t="shared" si="14"/>
        <v>0.13464506449626529</v>
      </c>
      <c r="U54">
        <f t="shared" si="0"/>
        <v>0.14340537193802205</v>
      </c>
      <c r="V54">
        <f t="shared" si="1"/>
        <v>5.8672428277821596E-3</v>
      </c>
      <c r="W54">
        <f t="shared" si="2"/>
        <v>0</v>
      </c>
      <c r="X54">
        <f t="shared" si="3"/>
        <v>7.9049834238964722E-2</v>
      </c>
      <c r="Y54">
        <f t="shared" si="4"/>
        <v>4.4641870860984281E-4</v>
      </c>
      <c r="Z54">
        <f t="shared" si="5"/>
        <v>0</v>
      </c>
      <c r="AA54">
        <f t="shared" si="6"/>
        <v>0.25123330307603919</v>
      </c>
      <c r="AB54">
        <f t="shared" si="7"/>
        <v>0</v>
      </c>
      <c r="AC54">
        <f t="shared" si="8"/>
        <v>0</v>
      </c>
      <c r="AD54">
        <f t="shared" si="9"/>
        <v>0.18491168330363322</v>
      </c>
    </row>
    <row r="55" spans="1:30" x14ac:dyDescent="0.25">
      <c r="A55" t="s">
        <v>62</v>
      </c>
      <c r="C55">
        <v>0.18561301290236162</v>
      </c>
      <c r="D55" s="3">
        <v>2.7499999946175312E-2</v>
      </c>
      <c r="E55" s="3">
        <v>0</v>
      </c>
      <c r="F55" s="3">
        <v>0.15432113770114472</v>
      </c>
      <c r="G55" s="3">
        <v>0</v>
      </c>
      <c r="H55" s="3">
        <v>0</v>
      </c>
      <c r="I55" s="3">
        <v>0</v>
      </c>
      <c r="J55" s="3">
        <v>0</v>
      </c>
      <c r="K55" s="3">
        <v>0.43216794139639381</v>
      </c>
      <c r="L55" s="3">
        <v>0</v>
      </c>
      <c r="M55" s="3">
        <v>0.20224115780698459</v>
      </c>
      <c r="N55" s="3">
        <v>0.2112697630954769</v>
      </c>
      <c r="P55">
        <f t="shared" si="12"/>
        <v>0.14815771543259842</v>
      </c>
      <c r="Q55">
        <f t="shared" si="13"/>
        <v>0.51634503100680917</v>
      </c>
      <c r="R55">
        <f t="shared" si="14"/>
        <v>0.150034847193146</v>
      </c>
      <c r="U55">
        <f t="shared" si="0"/>
        <v>0.15024357962575829</v>
      </c>
      <c r="V55">
        <f t="shared" si="1"/>
        <v>5.0920332383837122E-3</v>
      </c>
      <c r="W55">
        <f t="shared" si="2"/>
        <v>0</v>
      </c>
      <c r="X55">
        <f t="shared" si="3"/>
        <v>8.4206504852425507E-2</v>
      </c>
      <c r="Y55">
        <f t="shared" si="4"/>
        <v>3.0736287207605844E-4</v>
      </c>
      <c r="Z55">
        <f t="shared" si="5"/>
        <v>0</v>
      </c>
      <c r="AA55">
        <f t="shared" si="6"/>
        <v>0.2476532730889191</v>
      </c>
      <c r="AB55">
        <f t="shared" si="7"/>
        <v>5.5765704963978988E-3</v>
      </c>
      <c r="AC55">
        <f t="shared" si="8"/>
        <v>0</v>
      </c>
      <c r="AD55">
        <f t="shared" si="9"/>
        <v>0.18340802489875799</v>
      </c>
    </row>
    <row r="56" spans="1:30" x14ac:dyDescent="0.25">
      <c r="A56" t="s">
        <v>63</v>
      </c>
      <c r="C56">
        <v>0.18354005979303492</v>
      </c>
      <c r="D56" s="3">
        <v>2.999999994617546E-2</v>
      </c>
      <c r="E56" s="3">
        <v>0</v>
      </c>
      <c r="F56" s="3">
        <v>0.15451597706528503</v>
      </c>
      <c r="G56" s="3">
        <v>0</v>
      </c>
      <c r="H56" s="3">
        <v>0</v>
      </c>
      <c r="I56" s="3">
        <v>0</v>
      </c>
      <c r="J56" s="3">
        <v>0</v>
      </c>
      <c r="K56" s="3">
        <v>0.43342260551680983</v>
      </c>
      <c r="L56" s="3">
        <v>0</v>
      </c>
      <c r="M56" s="3">
        <v>0.19200150369985508</v>
      </c>
      <c r="N56" s="3">
        <v>0.22005991371805012</v>
      </c>
      <c r="P56">
        <f t="shared" si="12"/>
        <v>0.1634520549900895</v>
      </c>
      <c r="Q56">
        <f t="shared" si="13"/>
        <v>0.51886254864607628</v>
      </c>
      <c r="R56">
        <f t="shared" si="14"/>
        <v>0.16574632503984679</v>
      </c>
      <c r="U56">
        <f t="shared" si="0"/>
        <v>0.15712522702932707</v>
      </c>
      <c r="V56">
        <f t="shared" si="1"/>
        <v>4.3316414784882115E-3</v>
      </c>
      <c r="W56">
        <f t="shared" si="2"/>
        <v>0</v>
      </c>
      <c r="X56">
        <f t="shared" si="3"/>
        <v>8.8913837578423124E-2</v>
      </c>
      <c r="Y56">
        <f t="shared" si="4"/>
        <v>1.878326707159145E-4</v>
      </c>
      <c r="Z56">
        <f t="shared" si="5"/>
        <v>0</v>
      </c>
      <c r="AA56">
        <f t="shared" si="6"/>
        <v>0.24309010781058624</v>
      </c>
      <c r="AB56">
        <f t="shared" si="7"/>
        <v>1.1750996072821264E-2</v>
      </c>
      <c r="AC56">
        <f t="shared" si="8"/>
        <v>0</v>
      </c>
      <c r="AD56">
        <f t="shared" si="9"/>
        <v>0.18254501003453508</v>
      </c>
    </row>
    <row r="57" spans="1:30" x14ac:dyDescent="0.25">
      <c r="A57" t="s">
        <v>64</v>
      </c>
      <c r="C57">
        <v>0.18156266899664714</v>
      </c>
      <c r="D57" s="3">
        <v>3.249999994617532E-2</v>
      </c>
      <c r="E57" s="3">
        <v>0</v>
      </c>
      <c r="F57" s="3">
        <v>0.15471083036367153</v>
      </c>
      <c r="G57" s="3">
        <v>0</v>
      </c>
      <c r="H57" s="3">
        <v>0</v>
      </c>
      <c r="I57" s="3">
        <v>0</v>
      </c>
      <c r="J57" s="3">
        <v>0</v>
      </c>
      <c r="K57" s="3">
        <v>0.43467723226398408</v>
      </c>
      <c r="L57" s="3">
        <v>0</v>
      </c>
      <c r="M57" s="3">
        <v>0.18176185118365273</v>
      </c>
      <c r="N57" s="3">
        <v>0.22885008618869174</v>
      </c>
      <c r="P57">
        <f t="shared" si="12"/>
        <v>0.17900155426100003</v>
      </c>
      <c r="Q57">
        <f t="shared" si="13"/>
        <v>0.52138005476984395</v>
      </c>
      <c r="R57">
        <f t="shared" si="14"/>
        <v>0.18176453499008122</v>
      </c>
      <c r="U57">
        <f t="shared" si="0"/>
        <v>0.16373949704201221</v>
      </c>
      <c r="V57">
        <f t="shared" si="1"/>
        <v>3.6476028225858547E-3</v>
      </c>
      <c r="W57">
        <f t="shared" si="2"/>
        <v>0</v>
      </c>
      <c r="X57">
        <f t="shared" si="3"/>
        <v>9.3867678639632302E-2</v>
      </c>
      <c r="Y57">
        <f t="shared" si="4"/>
        <v>0</v>
      </c>
      <c r="Z57">
        <f t="shared" si="5"/>
        <v>0</v>
      </c>
      <c r="AA57">
        <f t="shared" si="6"/>
        <v>0.23825188549484932</v>
      </c>
      <c r="AB57">
        <f t="shared" si="7"/>
        <v>1.819488141884229E-2</v>
      </c>
      <c r="AC57">
        <f t="shared" si="8"/>
        <v>0</v>
      </c>
      <c r="AD57">
        <f t="shared" si="9"/>
        <v>0.18173313544722805</v>
      </c>
    </row>
    <row r="58" spans="1:30" x14ac:dyDescent="0.25">
      <c r="A58" t="s">
        <v>65</v>
      </c>
      <c r="C58">
        <v>0.17968399548028172</v>
      </c>
      <c r="D58" s="3">
        <v>3.4999999946175461E-2</v>
      </c>
      <c r="E58" s="3">
        <v>0</v>
      </c>
      <c r="F58" s="3">
        <v>0.15490567447473882</v>
      </c>
      <c r="G58" s="3">
        <v>0</v>
      </c>
      <c r="H58" s="3">
        <v>0</v>
      </c>
      <c r="I58" s="3">
        <v>0</v>
      </c>
      <c r="J58" s="3">
        <v>0</v>
      </c>
      <c r="K58" s="3">
        <v>0.43593189433298901</v>
      </c>
      <c r="L58" s="3">
        <v>0</v>
      </c>
      <c r="M58" s="3">
        <v>0.17152219660072893</v>
      </c>
      <c r="N58" s="3">
        <v>0.23764023459154326</v>
      </c>
      <c r="P58">
        <f t="shared" si="12"/>
        <v>0.19478640739606837</v>
      </c>
      <c r="Q58">
        <f t="shared" si="13"/>
        <v>0.52389756991817882</v>
      </c>
      <c r="R58">
        <f t="shared" si="14"/>
        <v>0.19807163470438874</v>
      </c>
      <c r="U58">
        <f t="shared" si="0"/>
        <v>0.17039680787470771</v>
      </c>
      <c r="V58">
        <f t="shared" si="1"/>
        <v>2.8433760343766442E-3</v>
      </c>
      <c r="W58">
        <f t="shared" si="2"/>
        <v>0</v>
      </c>
      <c r="X58">
        <f t="shared" si="3"/>
        <v>9.8804314032392801E-2</v>
      </c>
      <c r="Y58">
        <f t="shared" si="4"/>
        <v>0</v>
      </c>
      <c r="Z58">
        <f t="shared" si="5"/>
        <v>0</v>
      </c>
      <c r="AA58">
        <f t="shared" si="6"/>
        <v>0.23427652263333576</v>
      </c>
      <c r="AB58">
        <f t="shared" si="7"/>
        <v>2.455452461599536E-2</v>
      </c>
      <c r="AC58">
        <f t="shared" si="8"/>
        <v>0</v>
      </c>
      <c r="AD58">
        <f t="shared" si="9"/>
        <v>0.18017761894279996</v>
      </c>
    </row>
    <row r="59" spans="1:30" x14ac:dyDescent="0.25">
      <c r="A59" t="s">
        <v>66</v>
      </c>
      <c r="C59">
        <v>0.17790716659886613</v>
      </c>
      <c r="D59" s="3">
        <v>3.7499999935216334E-2</v>
      </c>
      <c r="E59" s="3">
        <v>0</v>
      </c>
      <c r="F59" s="3">
        <v>0.15510054924979211</v>
      </c>
      <c r="G59" s="3">
        <v>0</v>
      </c>
      <c r="H59" s="3">
        <v>0</v>
      </c>
      <c r="I59" s="3">
        <v>0</v>
      </c>
      <c r="J59" s="3">
        <v>0</v>
      </c>
      <c r="K59" s="3">
        <v>0.43718648702467278</v>
      </c>
      <c r="L59" s="3">
        <v>0</v>
      </c>
      <c r="M59" s="3">
        <v>0.16128254433693417</v>
      </c>
      <c r="N59" s="3">
        <v>0.24643041938860105</v>
      </c>
      <c r="P59">
        <f t="shared" si="12"/>
        <v>0.21078408842162594</v>
      </c>
      <c r="Q59">
        <f t="shared" si="13"/>
        <v>0.52641506143976013</v>
      </c>
      <c r="R59">
        <f t="shared" si="14"/>
        <v>0.21464679315655186</v>
      </c>
      <c r="U59">
        <f t="shared" si="0"/>
        <v>0.17707004991223832</v>
      </c>
      <c r="V59">
        <f t="shared" si="1"/>
        <v>2.1063271609743119E-3</v>
      </c>
      <c r="W59">
        <f t="shared" si="2"/>
        <v>0</v>
      </c>
      <c r="X59">
        <f t="shared" si="3"/>
        <v>0.10366387587758406</v>
      </c>
      <c r="Y59">
        <f t="shared" si="4"/>
        <v>0</v>
      </c>
      <c r="Z59">
        <f t="shared" si="5"/>
        <v>0</v>
      </c>
      <c r="AA59">
        <f t="shared" si="6"/>
        <v>0.22913518995415058</v>
      </c>
      <c r="AB59">
        <f t="shared" si="7"/>
        <v>3.0834335923547854E-2</v>
      </c>
      <c r="AC59">
        <f t="shared" si="8"/>
        <v>0</v>
      </c>
      <c r="AD59">
        <f t="shared" si="9"/>
        <v>0.17922678441670056</v>
      </c>
    </row>
    <row r="60" spans="1:30" x14ac:dyDescent="0.25">
      <c r="A60" t="s">
        <v>67</v>
      </c>
      <c r="C60">
        <v>0.17623526279969789</v>
      </c>
      <c r="D60" s="3">
        <v>3.9999999935100242E-2</v>
      </c>
      <c r="E60" s="3">
        <v>0</v>
      </c>
      <c r="F60" s="3">
        <v>0.15529537092502355</v>
      </c>
      <c r="G60" s="3">
        <v>0</v>
      </c>
      <c r="H60" s="3">
        <v>0</v>
      </c>
      <c r="I60" s="3">
        <v>0</v>
      </c>
      <c r="J60" s="3">
        <v>0</v>
      </c>
      <c r="K60" s="3">
        <v>0.438441168346558</v>
      </c>
      <c r="L60" s="3">
        <v>0</v>
      </c>
      <c r="M60" s="3">
        <v>0.1510428910925419</v>
      </c>
      <c r="N60" s="3">
        <v>0.25522056963587664</v>
      </c>
      <c r="P60">
        <f t="shared" si="12"/>
        <v>0.22696933235525443</v>
      </c>
      <c r="Q60">
        <f t="shared" si="13"/>
        <v>0.52893258964250434</v>
      </c>
      <c r="R60">
        <f t="shared" si="14"/>
        <v>0.23146612038395953</v>
      </c>
      <c r="U60">
        <f t="shared" si="0"/>
        <v>0.18372609405002896</v>
      </c>
      <c r="V60">
        <f t="shared" si="1"/>
        <v>1.3021337520970021E-3</v>
      </c>
      <c r="W60">
        <f t="shared" si="2"/>
        <v>0</v>
      </c>
      <c r="X60">
        <f t="shared" si="3"/>
        <v>0.10860112631054378</v>
      </c>
      <c r="Y60">
        <f t="shared" si="4"/>
        <v>0</v>
      </c>
      <c r="Z60">
        <f t="shared" si="5"/>
        <v>0</v>
      </c>
      <c r="AA60">
        <f t="shared" si="6"/>
        <v>0.22515982507066901</v>
      </c>
      <c r="AB60">
        <f t="shared" si="7"/>
        <v>3.7195744713237652E-2</v>
      </c>
      <c r="AC60">
        <f t="shared" si="8"/>
        <v>0</v>
      </c>
      <c r="AD60">
        <f t="shared" si="9"/>
        <v>0.17767126630131594</v>
      </c>
    </row>
    <row r="61" spans="1:30" x14ac:dyDescent="0.25">
      <c r="A61" t="s">
        <v>68</v>
      </c>
      <c r="C61">
        <v>0.17467129704898043</v>
      </c>
      <c r="D61" s="3">
        <v>4.2499999946175246E-2</v>
      </c>
      <c r="E61" s="3">
        <v>0</v>
      </c>
      <c r="F61" s="3">
        <v>0.15549023643691245</v>
      </c>
      <c r="G61" s="3">
        <v>0</v>
      </c>
      <c r="H61" s="3">
        <v>0</v>
      </c>
      <c r="I61" s="3">
        <v>0</v>
      </c>
      <c r="J61" s="3">
        <v>0</v>
      </c>
      <c r="K61" s="3">
        <v>0.43969577962793405</v>
      </c>
      <c r="L61" s="3">
        <v>0</v>
      </c>
      <c r="M61" s="3">
        <v>0.14080323827826002</v>
      </c>
      <c r="N61" s="3">
        <v>0.26401074565689342</v>
      </c>
      <c r="P61">
        <f t="shared" si="12"/>
        <v>0.24331416016369084</v>
      </c>
      <c r="Q61">
        <f t="shared" si="13"/>
        <v>0.53145008800214688</v>
      </c>
      <c r="R61">
        <f t="shared" si="14"/>
        <v>0.24850263868004355</v>
      </c>
      <c r="U61">
        <f t="shared" si="0"/>
        <v>0.19040233446082361</v>
      </c>
      <c r="V61">
        <f t="shared" si="1"/>
        <v>5.6478656449891371E-4</v>
      </c>
      <c r="W61">
        <f t="shared" si="2"/>
        <v>0</v>
      </c>
      <c r="X61">
        <f t="shared" si="3"/>
        <v>0.11346273683752463</v>
      </c>
      <c r="Y61">
        <f t="shared" si="4"/>
        <v>0</v>
      </c>
      <c r="Z61">
        <f t="shared" si="5"/>
        <v>0</v>
      </c>
      <c r="AA61">
        <f t="shared" si="6"/>
        <v>0.22001668459296503</v>
      </c>
      <c r="AB61">
        <f t="shared" si="7"/>
        <v>4.3477109263793064E-2</v>
      </c>
      <c r="AC61">
        <f t="shared" si="8"/>
        <v>0</v>
      </c>
      <c r="AD61">
        <f t="shared" si="9"/>
        <v>0.17671984299948626</v>
      </c>
    </row>
    <row r="62" spans="1:30" x14ac:dyDescent="0.25">
      <c r="A62" t="s">
        <v>69</v>
      </c>
      <c r="C62">
        <v>0.17321819306357947</v>
      </c>
      <c r="D62" s="3">
        <v>4.4999999946175387E-2</v>
      </c>
      <c r="E62" s="3">
        <v>0</v>
      </c>
      <c r="F62" s="3">
        <v>0.15568508717512369</v>
      </c>
      <c r="G62" s="3">
        <v>0</v>
      </c>
      <c r="H62" s="3">
        <v>0</v>
      </c>
      <c r="I62" s="3">
        <v>0</v>
      </c>
      <c r="J62" s="3">
        <v>0</v>
      </c>
      <c r="K62" s="3">
        <v>0.44095042249848626</v>
      </c>
      <c r="L62" s="3">
        <v>0</v>
      </c>
      <c r="M62" s="3">
        <v>0.13056358458765102</v>
      </c>
      <c r="N62" s="3">
        <v>0.27280090573873894</v>
      </c>
      <c r="P62">
        <f t="shared" si="12"/>
        <v>0.25978795385342812</v>
      </c>
      <c r="Q62">
        <f t="shared" si="13"/>
        <v>0.53396759748280997</v>
      </c>
      <c r="R62">
        <f t="shared" si="14"/>
        <v>0.26572630902927197</v>
      </c>
      <c r="U62">
        <f t="shared" si="0"/>
        <v>0.19717767278089923</v>
      </c>
      <c r="V62">
        <f t="shared" si="1"/>
        <v>0</v>
      </c>
      <c r="W62">
        <f t="shared" si="2"/>
        <v>0</v>
      </c>
      <c r="X62">
        <f t="shared" si="3"/>
        <v>0.1185601019069466</v>
      </c>
      <c r="Y62">
        <f t="shared" si="4"/>
        <v>0</v>
      </c>
      <c r="Z62">
        <f t="shared" si="5"/>
        <v>0</v>
      </c>
      <c r="AA62">
        <f t="shared" si="6"/>
        <v>0.2144542360322873</v>
      </c>
      <c r="AB62">
        <f t="shared" si="7"/>
        <v>4.974406161350671E-2</v>
      </c>
      <c r="AC62">
        <f t="shared" si="8"/>
        <v>0</v>
      </c>
      <c r="AD62">
        <f t="shared" si="9"/>
        <v>0.17483338283107236</v>
      </c>
    </row>
    <row r="63" spans="1:30" x14ac:dyDescent="0.25">
      <c r="A63" t="s">
        <v>70</v>
      </c>
      <c r="C63">
        <v>0.17187827628241448</v>
      </c>
      <c r="D63" s="3">
        <v>4.7499999949451782E-2</v>
      </c>
      <c r="E63" s="3">
        <v>0</v>
      </c>
      <c r="F63" s="3">
        <v>0.15603931276958888</v>
      </c>
      <c r="G63" s="3">
        <v>0</v>
      </c>
      <c r="H63" s="3">
        <v>0</v>
      </c>
      <c r="I63" s="3">
        <v>9.8979678245648224E-4</v>
      </c>
      <c r="J63" s="3">
        <v>0</v>
      </c>
      <c r="K63" s="3">
        <v>0.4421084911584422</v>
      </c>
      <c r="L63" s="3">
        <v>0</v>
      </c>
      <c r="M63" s="3">
        <v>0.12026535121886797</v>
      </c>
      <c r="N63" s="3">
        <v>0.28059704807064456</v>
      </c>
      <c r="P63">
        <f t="shared" si="12"/>
        <v>0.27635836812445208</v>
      </c>
      <c r="Q63">
        <f t="shared" si="13"/>
        <v>0.53596207431323173</v>
      </c>
      <c r="R63">
        <f t="shared" si="14"/>
        <v>0.28309843343874869</v>
      </c>
      <c r="U63">
        <f t="shared" si="0"/>
        <v>0.20432702096080824</v>
      </c>
      <c r="V63">
        <f t="shared" si="1"/>
        <v>0</v>
      </c>
      <c r="W63">
        <f t="shared" si="2"/>
        <v>0</v>
      </c>
      <c r="X63">
        <f t="shared" si="3"/>
        <v>0.12419897910445496</v>
      </c>
      <c r="Y63">
        <f t="shared" si="4"/>
        <v>0</v>
      </c>
      <c r="Z63">
        <f t="shared" si="5"/>
        <v>0</v>
      </c>
      <c r="AA63">
        <f t="shared" si="6"/>
        <v>0.20665789004890506</v>
      </c>
      <c r="AB63">
        <f t="shared" si="7"/>
        <v>5.6064399874901305E-2</v>
      </c>
      <c r="AC63">
        <f t="shared" si="8"/>
        <v>0</v>
      </c>
      <c r="AD63">
        <f t="shared" si="9"/>
        <v>0.17064869948418815</v>
      </c>
    </row>
    <row r="64" spans="1:30" x14ac:dyDescent="0.25">
      <c r="A64" t="s">
        <v>71</v>
      </c>
      <c r="C64">
        <v>0.17065218642664379</v>
      </c>
      <c r="D64" s="3">
        <v>4.9999999946939933E-2</v>
      </c>
      <c r="E64" s="3">
        <v>0</v>
      </c>
      <c r="F64" s="3">
        <v>0.15511936779798291</v>
      </c>
      <c r="G64" s="3">
        <v>0</v>
      </c>
      <c r="H64" s="3">
        <v>0</v>
      </c>
      <c r="I64" s="3">
        <v>3.2585372761223738E-3</v>
      </c>
      <c r="J64" s="3">
        <v>0</v>
      </c>
      <c r="K64" s="3">
        <v>0.44231746188582099</v>
      </c>
      <c r="L64" s="3">
        <v>0</v>
      </c>
      <c r="M64" s="3">
        <v>0.11017928350541906</v>
      </c>
      <c r="N64" s="3">
        <v>0.28912534953465469</v>
      </c>
      <c r="P64">
        <f t="shared" si="12"/>
        <v>0.29299360877765745</v>
      </c>
      <c r="Q64">
        <f t="shared" si="13"/>
        <v>0.53786112128192887</v>
      </c>
      <c r="R64">
        <f t="shared" si="14"/>
        <v>0.30059058921643694</v>
      </c>
      <c r="U64">
        <f t="shared" si="0"/>
        <v>0.21135941079453299</v>
      </c>
      <c r="V64">
        <f t="shared" si="1"/>
        <v>0</v>
      </c>
      <c r="W64">
        <f t="shared" si="2"/>
        <v>0</v>
      </c>
      <c r="X64">
        <f t="shared" si="3"/>
        <v>0.12986277243970157</v>
      </c>
      <c r="Y64">
        <f t="shared" si="4"/>
        <v>0</v>
      </c>
      <c r="Z64">
        <f t="shared" si="5"/>
        <v>0</v>
      </c>
      <c r="AA64">
        <f t="shared" si="6"/>
        <v>0.19779349713217009</v>
      </c>
      <c r="AB64">
        <f t="shared" si="7"/>
        <v>6.1997809428926381E-2</v>
      </c>
      <c r="AC64">
        <f t="shared" si="8"/>
        <v>0</v>
      </c>
      <c r="AD64">
        <f t="shared" si="9"/>
        <v>0.16757450444488159</v>
      </c>
    </row>
    <row r="65" spans="1:30" x14ac:dyDescent="0.25">
      <c r="A65" t="s">
        <v>72</v>
      </c>
      <c r="C65">
        <v>0.16952656788302559</v>
      </c>
      <c r="D65" s="3">
        <v>5.2500000048814333E-2</v>
      </c>
      <c r="E65" s="3">
        <v>6.2025715619156785E-3</v>
      </c>
      <c r="F65" s="3">
        <v>0.15347766502542387</v>
      </c>
      <c r="G65" s="3">
        <v>0</v>
      </c>
      <c r="H65" s="3">
        <v>0</v>
      </c>
      <c r="I65" s="3">
        <v>4.0102175341014531E-3</v>
      </c>
      <c r="J65" s="3">
        <v>0</v>
      </c>
      <c r="K65" s="3">
        <v>0.44079018984691221</v>
      </c>
      <c r="L65" s="3">
        <v>0</v>
      </c>
      <c r="M65" s="3">
        <v>0.10297174055454432</v>
      </c>
      <c r="N65" s="3">
        <v>0.29254761547710234</v>
      </c>
      <c r="P65">
        <f t="shared" si="12"/>
        <v>0.30968597255528507</v>
      </c>
      <c r="Q65">
        <f t="shared" si="13"/>
        <v>0.54060204380785404</v>
      </c>
      <c r="R65">
        <f t="shared" si="14"/>
        <v>0.31820977719920762</v>
      </c>
      <c r="U65">
        <f t="shared" si="0"/>
        <v>0.21850864258507735</v>
      </c>
      <c r="V65">
        <f t="shared" si="1"/>
        <v>0</v>
      </c>
      <c r="W65">
        <f t="shared" si="2"/>
        <v>0</v>
      </c>
      <c r="X65">
        <f t="shared" si="3"/>
        <v>0.13550174185550456</v>
      </c>
      <c r="Y65">
        <f t="shared" si="4"/>
        <v>0</v>
      </c>
      <c r="Z65">
        <f t="shared" si="5"/>
        <v>0</v>
      </c>
      <c r="AA65">
        <f t="shared" si="6"/>
        <v>0.18999718546807504</v>
      </c>
      <c r="AB65">
        <f t="shared" si="7"/>
        <v>6.831821849384985E-2</v>
      </c>
      <c r="AC65">
        <f t="shared" si="8"/>
        <v>0</v>
      </c>
      <c r="AD65">
        <f t="shared" si="9"/>
        <v>0.16338982350790693</v>
      </c>
    </row>
    <row r="66" spans="1:30" x14ac:dyDescent="0.25">
      <c r="A66" t="s">
        <v>73</v>
      </c>
      <c r="C66">
        <v>0.16846677101365842</v>
      </c>
      <c r="D66" s="3">
        <v>5.5000000043037463E-2</v>
      </c>
      <c r="E66" s="3">
        <v>1.4214617750961119E-2</v>
      </c>
      <c r="F66" s="3">
        <v>0.15131192160625859</v>
      </c>
      <c r="G66" s="3">
        <v>0</v>
      </c>
      <c r="H66" s="3">
        <v>0</v>
      </c>
      <c r="I66" s="3">
        <v>4.4070436662424469E-3</v>
      </c>
      <c r="J66" s="3">
        <v>0</v>
      </c>
      <c r="K66" s="3">
        <v>0.43881680450433852</v>
      </c>
      <c r="L66" s="3">
        <v>0</v>
      </c>
      <c r="M66" s="3">
        <v>9.6638514716493151E-2</v>
      </c>
      <c r="N66" s="3">
        <v>0.29461109775570632</v>
      </c>
      <c r="P66">
        <f t="shared" si="12"/>
        <v>0.32647387797667438</v>
      </c>
      <c r="Q66">
        <f t="shared" si="13"/>
        <v>0.5437043880771204</v>
      </c>
      <c r="R66">
        <f t="shared" si="14"/>
        <v>0.3359935582398722</v>
      </c>
      <c r="U66">
        <f t="shared" si="0"/>
        <v>0.22554103287649305</v>
      </c>
      <c r="V66">
        <f t="shared" si="1"/>
        <v>0</v>
      </c>
      <c r="W66">
        <f t="shared" si="2"/>
        <v>0</v>
      </c>
      <c r="X66">
        <f t="shared" si="3"/>
        <v>0.14116553360002657</v>
      </c>
      <c r="Y66">
        <f t="shared" si="4"/>
        <v>0</v>
      </c>
      <c r="Z66">
        <f t="shared" si="5"/>
        <v>0</v>
      </c>
      <c r="AA66">
        <f t="shared" si="6"/>
        <v>0.1811328000869219</v>
      </c>
      <c r="AB66">
        <f t="shared" si="7"/>
        <v>7.4251635294285634E-2</v>
      </c>
      <c r="AC66">
        <f t="shared" si="8"/>
        <v>0</v>
      </c>
      <c r="AD66">
        <f t="shared" si="9"/>
        <v>0.16031562017638032</v>
      </c>
    </row>
    <row r="67" spans="1:30" x14ac:dyDescent="0.25">
      <c r="A67" t="s">
        <v>74</v>
      </c>
      <c r="C67">
        <v>0.16747265721073815</v>
      </c>
      <c r="D67" s="3">
        <v>5.7499999921220693E-2</v>
      </c>
      <c r="E67" s="3">
        <v>2.2215782223919244E-2</v>
      </c>
      <c r="F67" s="3">
        <v>0.1490899034799551</v>
      </c>
      <c r="G67" s="3">
        <v>0</v>
      </c>
      <c r="H67" s="3">
        <v>0</v>
      </c>
      <c r="I67" s="3">
        <v>4.7946916135032762E-3</v>
      </c>
      <c r="J67" s="3">
        <v>0</v>
      </c>
      <c r="K67" s="3">
        <v>0.43692136104266432</v>
      </c>
      <c r="L67" s="3">
        <v>0</v>
      </c>
      <c r="M67" s="3">
        <v>9.030178050770489E-2</v>
      </c>
      <c r="N67" s="3">
        <v>0.2966764811322532</v>
      </c>
      <c r="P67">
        <f t="shared" si="12"/>
        <v>0.34333962856316264</v>
      </c>
      <c r="Q67">
        <f t="shared" si="13"/>
        <v>0.54684736907097331</v>
      </c>
      <c r="R67">
        <f t="shared" si="14"/>
        <v>0.35392050964919619</v>
      </c>
      <c r="U67">
        <f t="shared" si="0"/>
        <v>0.232690269969516</v>
      </c>
      <c r="V67">
        <f t="shared" si="1"/>
        <v>0</v>
      </c>
      <c r="W67">
        <f t="shared" si="2"/>
        <v>0</v>
      </c>
      <c r="X67">
        <f t="shared" si="3"/>
        <v>0.14680449684969177</v>
      </c>
      <c r="Y67">
        <f t="shared" si="4"/>
        <v>0</v>
      </c>
      <c r="Z67">
        <f t="shared" si="5"/>
        <v>0</v>
      </c>
      <c r="AA67">
        <f t="shared" si="6"/>
        <v>0.17333648507035032</v>
      </c>
      <c r="AB67">
        <f t="shared" si="7"/>
        <v>8.0572045103221065E-2</v>
      </c>
      <c r="AC67">
        <f t="shared" si="8"/>
        <v>0</v>
      </c>
      <c r="AD67">
        <f t="shared" si="9"/>
        <v>0.15613094030831476</v>
      </c>
    </row>
    <row r="68" spans="1:30" x14ac:dyDescent="0.25">
      <c r="A68" t="s">
        <v>75</v>
      </c>
      <c r="C68">
        <v>0.16654538886498974</v>
      </c>
      <c r="D68" s="3">
        <v>5.9999999960212456E-2</v>
      </c>
      <c r="E68" s="3">
        <v>3.0231809336797515E-2</v>
      </c>
      <c r="F68" s="3">
        <v>0.14705268717989325</v>
      </c>
      <c r="G68" s="3">
        <v>0</v>
      </c>
      <c r="H68" s="3">
        <v>0</v>
      </c>
      <c r="I68" s="3">
        <v>5.2110437163572438E-3</v>
      </c>
      <c r="J68" s="3">
        <v>0</v>
      </c>
      <c r="K68" s="3">
        <v>0.43478985104047535</v>
      </c>
      <c r="L68" s="3">
        <v>0</v>
      </c>
      <c r="M68" s="3">
        <v>8.3966185950537564E-2</v>
      </c>
      <c r="N68" s="3">
        <v>0.2987484227759391</v>
      </c>
      <c r="P68">
        <f t="shared" si="12"/>
        <v>0.36026215057116678</v>
      </c>
      <c r="Q68">
        <f t="shared" si="13"/>
        <v>0.54985996536436876</v>
      </c>
      <c r="R68">
        <f t="shared" si="14"/>
        <v>0.3719663079602249</v>
      </c>
      <c r="U68">
        <f t="shared" si="0"/>
        <v>0.2397226605930356</v>
      </c>
      <c r="V68">
        <f t="shared" si="1"/>
        <v>0</v>
      </c>
      <c r="W68">
        <f t="shared" si="2"/>
        <v>0</v>
      </c>
      <c r="X68">
        <f t="shared" si="3"/>
        <v>0.15246828791109093</v>
      </c>
      <c r="Y68">
        <f t="shared" si="4"/>
        <v>0</v>
      </c>
      <c r="Z68">
        <f t="shared" si="5"/>
        <v>0</v>
      </c>
      <c r="AA68">
        <f t="shared" si="6"/>
        <v>0.16447210109761165</v>
      </c>
      <c r="AB68">
        <f t="shared" si="7"/>
        <v>8.6505463634748606E-2</v>
      </c>
      <c r="AC68">
        <f t="shared" si="8"/>
        <v>0</v>
      </c>
      <c r="AD68">
        <f t="shared" si="9"/>
        <v>0.15305673528331393</v>
      </c>
    </row>
    <row r="69" spans="1:30" x14ac:dyDescent="0.25">
      <c r="A69" t="s">
        <v>76</v>
      </c>
      <c r="C69">
        <v>0.16568610000204564</v>
      </c>
      <c r="D69" s="3">
        <v>6.249999996040486E-2</v>
      </c>
      <c r="E69" s="3">
        <v>3.8244921071626359E-2</v>
      </c>
      <c r="F69" s="3">
        <v>0.1449531299248813</v>
      </c>
      <c r="G69" s="3">
        <v>0</v>
      </c>
      <c r="H69" s="3">
        <v>0</v>
      </c>
      <c r="I69" s="3">
        <v>5.6165969500431984E-3</v>
      </c>
      <c r="J69" s="3">
        <v>0</v>
      </c>
      <c r="K69" s="3">
        <v>0.43274382663067956</v>
      </c>
      <c r="L69" s="3">
        <v>0</v>
      </c>
      <c r="M69" s="3">
        <v>7.7630560187010755E-2</v>
      </c>
      <c r="N69" s="3">
        <v>0.3008109652357589</v>
      </c>
      <c r="P69">
        <f t="shared" si="12"/>
        <v>0.37721933197554414</v>
      </c>
      <c r="Q69">
        <f t="shared" si="13"/>
        <v>0.55291784491154894</v>
      </c>
      <c r="R69">
        <f t="shared" si="14"/>
        <v>0.39011186700951245</v>
      </c>
      <c r="U69">
        <f t="shared" si="0"/>
        <v>0.24687190020655417</v>
      </c>
      <c r="V69">
        <f t="shared" si="1"/>
        <v>0</v>
      </c>
      <c r="W69">
        <f t="shared" si="2"/>
        <v>0</v>
      </c>
      <c r="X69">
        <f t="shared" si="3"/>
        <v>0.15810724578833935</v>
      </c>
      <c r="Y69">
        <f t="shared" si="4"/>
        <v>0</v>
      </c>
      <c r="Z69">
        <f t="shared" si="5"/>
        <v>0</v>
      </c>
      <c r="AA69">
        <f t="shared" si="6"/>
        <v>0.15667578068159857</v>
      </c>
      <c r="AB69">
        <f t="shared" si="7"/>
        <v>9.282587784758807E-2</v>
      </c>
      <c r="AC69">
        <f t="shared" si="8"/>
        <v>0</v>
      </c>
      <c r="AD69">
        <f t="shared" si="9"/>
        <v>0.14887205900411837</v>
      </c>
    </row>
    <row r="70" spans="1:30" x14ac:dyDescent="0.25">
      <c r="A70" t="s">
        <v>77</v>
      </c>
      <c r="C70">
        <v>0.16489514581541556</v>
      </c>
      <c r="D70" s="3">
        <v>6.4999999957624705E-2</v>
      </c>
      <c r="E70" s="3">
        <v>4.5414222769018749E-2</v>
      </c>
      <c r="F70" s="3">
        <v>0.14374699231926372</v>
      </c>
      <c r="G70" s="3">
        <v>0</v>
      </c>
      <c r="H70" s="3">
        <v>9.7095124194709534E-4</v>
      </c>
      <c r="I70" s="3">
        <v>5.7277713522524568E-3</v>
      </c>
      <c r="J70" s="3">
        <v>0</v>
      </c>
      <c r="K70" s="3">
        <v>0.4317178588419231</v>
      </c>
      <c r="L70" s="3">
        <v>0</v>
      </c>
      <c r="M70" s="3">
        <v>7.1464121253006677E-2</v>
      </c>
      <c r="N70" s="3">
        <v>0.30095808222258824</v>
      </c>
      <c r="P70">
        <f t="shared" si="12"/>
        <v>0.3941898934392285</v>
      </c>
      <c r="Q70">
        <f t="shared" si="13"/>
        <v>0.55626777476150224</v>
      </c>
      <c r="R70">
        <f t="shared" si="14"/>
        <v>0.40834186268826961</v>
      </c>
      <c r="U70">
        <f t="shared" si="0"/>
        <v>0.25390429025652866</v>
      </c>
      <c r="V70">
        <f t="shared" si="1"/>
        <v>0</v>
      </c>
      <c r="W70">
        <f t="shared" si="2"/>
        <v>0</v>
      </c>
      <c r="X70">
        <f t="shared" si="3"/>
        <v>0.16377104129616335</v>
      </c>
      <c r="Y70">
        <f t="shared" si="4"/>
        <v>0</v>
      </c>
      <c r="Z70">
        <f t="shared" si="5"/>
        <v>0</v>
      </c>
      <c r="AA70">
        <f t="shared" si="6"/>
        <v>0.14781138275936193</v>
      </c>
      <c r="AB70">
        <f t="shared" si="7"/>
        <v>9.8759278458193211E-2</v>
      </c>
      <c r="AC70">
        <f t="shared" si="8"/>
        <v>0</v>
      </c>
      <c r="AD70">
        <f t="shared" si="9"/>
        <v>0.14579786982086163</v>
      </c>
    </row>
    <row r="71" spans="1:30" x14ac:dyDescent="0.25">
      <c r="A71" t="s">
        <v>78</v>
      </c>
      <c r="C71">
        <v>0.16416284434286216</v>
      </c>
      <c r="D71" s="3">
        <v>6.7499999956921242E-2</v>
      </c>
      <c r="E71" s="3">
        <v>5.1257038525757213E-2</v>
      </c>
      <c r="F71" s="3">
        <v>0.14180094234248183</v>
      </c>
      <c r="G71" s="3">
        <v>0</v>
      </c>
      <c r="H71" s="3">
        <v>3.1715955951750123E-3</v>
      </c>
      <c r="I71" s="3">
        <v>6.3479585841876504E-3</v>
      </c>
      <c r="J71" s="3">
        <v>0</v>
      </c>
      <c r="K71" s="3">
        <v>0.42986252907775929</v>
      </c>
      <c r="L71" s="3">
        <v>0</v>
      </c>
      <c r="M71" s="3">
        <v>6.5832782110857885E-2</v>
      </c>
      <c r="N71" s="3">
        <v>0.30172715376378106</v>
      </c>
      <c r="P71">
        <f t="shared" si="12"/>
        <v>0.4111770859424449</v>
      </c>
      <c r="Q71">
        <f t="shared" si="13"/>
        <v>0.56018567541041686</v>
      </c>
      <c r="R71">
        <f t="shared" si="14"/>
        <v>0.42666998536570228</v>
      </c>
      <c r="U71">
        <f t="shared" si="0"/>
        <v>0.26105352777016688</v>
      </c>
      <c r="V71">
        <f t="shared" si="1"/>
        <v>0</v>
      </c>
      <c r="W71">
        <f t="shared" si="2"/>
        <v>0</v>
      </c>
      <c r="X71">
        <f t="shared" si="3"/>
        <v>0.16940999983519586</v>
      </c>
      <c r="Y71">
        <f t="shared" si="4"/>
        <v>0</v>
      </c>
      <c r="Z71">
        <f t="shared" si="5"/>
        <v>0</v>
      </c>
      <c r="AA71">
        <f t="shared" si="6"/>
        <v>0.14001506808740452</v>
      </c>
      <c r="AB71">
        <f t="shared" si="7"/>
        <v>0.10507969944798198</v>
      </c>
      <c r="AC71">
        <f t="shared" si="8"/>
        <v>0</v>
      </c>
      <c r="AD71">
        <f t="shared" si="9"/>
        <v>0.14161318798718225</v>
      </c>
    </row>
    <row r="72" spans="1:30" x14ac:dyDescent="0.25">
      <c r="A72" t="s">
        <v>79</v>
      </c>
      <c r="C72">
        <v>0.16348635320443589</v>
      </c>
      <c r="D72" s="3">
        <v>6.9999999953537242E-2</v>
      </c>
      <c r="E72" s="3">
        <v>5.7667202358274175E-2</v>
      </c>
      <c r="F72" s="3">
        <v>0.13829941221107267</v>
      </c>
      <c r="G72" s="3">
        <v>0</v>
      </c>
      <c r="H72" s="3">
        <v>5.7695479489271997E-3</v>
      </c>
      <c r="I72" s="3">
        <v>6.7463503158629555E-3</v>
      </c>
      <c r="J72" s="3">
        <v>0</v>
      </c>
      <c r="K72" s="3">
        <v>0.42616003612488013</v>
      </c>
      <c r="L72" s="3">
        <v>0</v>
      </c>
      <c r="M72" s="3">
        <v>6.1136741018538193E-2</v>
      </c>
      <c r="N72" s="3">
        <v>0.30422071002244466</v>
      </c>
      <c r="P72">
        <f t="shared" si="12"/>
        <v>0.42817029422635583</v>
      </c>
      <c r="Q72">
        <f t="shared" si="13"/>
        <v>0.56487111307352988</v>
      </c>
      <c r="R72">
        <f t="shared" si="14"/>
        <v>0.44509539695229161</v>
      </c>
      <c r="U72">
        <f t="shared" si="0"/>
        <v>0.26808591461476333</v>
      </c>
      <c r="V72">
        <f t="shared" si="1"/>
        <v>0</v>
      </c>
      <c r="W72">
        <f t="shared" si="2"/>
        <v>0</v>
      </c>
      <c r="X72">
        <f t="shared" si="3"/>
        <v>0.17507380674383768</v>
      </c>
      <c r="Y72">
        <f t="shared" si="4"/>
        <v>0</v>
      </c>
      <c r="Z72">
        <f t="shared" si="5"/>
        <v>0</v>
      </c>
      <c r="AA72">
        <f t="shared" si="6"/>
        <v>0.13115069266016902</v>
      </c>
      <c r="AB72">
        <f t="shared" si="7"/>
        <v>0.11101309175025985</v>
      </c>
      <c r="AC72">
        <f t="shared" si="8"/>
        <v>0</v>
      </c>
      <c r="AD72">
        <f t="shared" si="9"/>
        <v>0.13853897974825552</v>
      </c>
    </row>
    <row r="73" spans="1:30" x14ac:dyDescent="0.25">
      <c r="A73" t="s">
        <v>80</v>
      </c>
      <c r="C73">
        <v>0.16286918145992293</v>
      </c>
      <c r="D73" s="3">
        <v>7.2499999959473871E-2</v>
      </c>
      <c r="E73" s="3">
        <v>6.3574672138131672E-2</v>
      </c>
      <c r="F73" s="3">
        <v>0.13707484770430337</v>
      </c>
      <c r="G73" s="3">
        <v>0</v>
      </c>
      <c r="H73" s="3">
        <v>8.0350534730890631E-3</v>
      </c>
      <c r="I73" s="3">
        <v>6.5777778634086769E-3</v>
      </c>
      <c r="J73" s="3">
        <v>0</v>
      </c>
      <c r="K73" s="3">
        <v>0.42496601671955248</v>
      </c>
      <c r="L73" s="3">
        <v>0</v>
      </c>
      <c r="M73" s="3">
        <v>5.5451338828531135E-2</v>
      </c>
      <c r="N73" s="3">
        <v>0.3043202932729836</v>
      </c>
      <c r="P73">
        <f t="shared" si="12"/>
        <v>0.44514253285735261</v>
      </c>
      <c r="Q73">
        <f t="shared" si="13"/>
        <v>0.56891902635394986</v>
      </c>
      <c r="R73">
        <f t="shared" si="14"/>
        <v>0.46355064343253244</v>
      </c>
      <c r="U73">
        <f t="shared" si="0"/>
        <v>0.27523574026450504</v>
      </c>
      <c r="V73">
        <f t="shared" si="1"/>
        <v>0</v>
      </c>
      <c r="W73">
        <f t="shared" si="2"/>
        <v>0</v>
      </c>
      <c r="X73">
        <f t="shared" si="3"/>
        <v>0.18071599266596225</v>
      </c>
      <c r="Y73">
        <f t="shared" si="4"/>
        <v>0</v>
      </c>
      <c r="Z73">
        <f t="shared" si="5"/>
        <v>0</v>
      </c>
      <c r="AA73">
        <f t="shared" si="6"/>
        <v>0.12335750193205626</v>
      </c>
      <c r="AB73">
        <f t="shared" si="7"/>
        <v>0.11732561653684455</v>
      </c>
      <c r="AC73">
        <f t="shared" si="8"/>
        <v>0</v>
      </c>
      <c r="AD73">
        <f t="shared" si="9"/>
        <v>0.13435214967015252</v>
      </c>
    </row>
    <row r="74" spans="1:30" x14ac:dyDescent="0.25">
      <c r="A74" t="s">
        <v>81</v>
      </c>
      <c r="C74">
        <v>0.16231074457184741</v>
      </c>
      <c r="D74" s="3">
        <v>7.4999999956433722E-2</v>
      </c>
      <c r="E74" s="3">
        <v>6.9412106947044222E-2</v>
      </c>
      <c r="F74" s="3">
        <v>0.13524689228208364</v>
      </c>
      <c r="G74" s="3">
        <v>0</v>
      </c>
      <c r="H74" s="3">
        <v>1.0248803517848933E-2</v>
      </c>
      <c r="I74" s="3">
        <v>6.9880243755378628E-3</v>
      </c>
      <c r="J74" s="3">
        <v>0</v>
      </c>
      <c r="K74" s="3">
        <v>0.42312242786447168</v>
      </c>
      <c r="L74" s="3">
        <v>0</v>
      </c>
      <c r="M74" s="3">
        <v>4.9819358905622696E-2</v>
      </c>
      <c r="N74" s="3">
        <v>0.30516238610739099</v>
      </c>
      <c r="P74">
        <f t="shared" si="12"/>
        <v>0.46207661824405416</v>
      </c>
      <c r="Q74">
        <f t="shared" si="13"/>
        <v>0.5728818296584427</v>
      </c>
      <c r="R74">
        <f t="shared" si="14"/>
        <v>0.48203216963834461</v>
      </c>
      <c r="U74">
        <f t="shared" ref="U74:U120" si="15">$D$5*E110</f>
        <v>0.28226755038244034</v>
      </c>
      <c r="V74">
        <f t="shared" ref="V74:V120" si="16">$E$5*F110</f>
        <v>0</v>
      </c>
      <c r="W74">
        <f t="shared" ref="W74:W120" si="17">$F$5*G110</f>
        <v>0</v>
      </c>
      <c r="X74">
        <f t="shared" ref="X74:X120" si="18">$G$5*H110</f>
        <v>0.18637654566119199</v>
      </c>
      <c r="Y74">
        <f t="shared" ref="Y74:Y120" si="19">$H$5*I110</f>
        <v>0</v>
      </c>
      <c r="Z74">
        <f t="shared" ref="Z74:Z120" si="20">$I$5*J110</f>
        <v>0</v>
      </c>
      <c r="AA74">
        <f t="shared" ref="AA74:AA120" si="21">$J$5*K110</f>
        <v>0.11448996961206907</v>
      </c>
      <c r="AB74">
        <f t="shared" ref="AB74:AB120" si="22">$K$5*L110</f>
        <v>0.123266925747311</v>
      </c>
      <c r="AC74">
        <f t="shared" ref="AC74:AC120" si="23">$L$5*M110</f>
        <v>0</v>
      </c>
      <c r="AD74">
        <f t="shared" ref="AD74:AD120" si="24">$M$5*N110</f>
        <v>0.13128011390302344</v>
      </c>
    </row>
    <row r="75" spans="1:30" x14ac:dyDescent="0.25">
      <c r="A75" t="s">
        <v>82</v>
      </c>
      <c r="C75">
        <v>0.16180990608575549</v>
      </c>
      <c r="D75" s="3">
        <v>7.7500999953149075E-2</v>
      </c>
      <c r="E75" s="3">
        <v>7.5808134722767595E-2</v>
      </c>
      <c r="F75" s="3">
        <v>0.13183437100626241</v>
      </c>
      <c r="G75" s="3">
        <v>0</v>
      </c>
      <c r="H75" s="3">
        <v>1.283954360927839E-2</v>
      </c>
      <c r="I75" s="3">
        <v>7.3362224826233561E-3</v>
      </c>
      <c r="J75" s="3">
        <v>0</v>
      </c>
      <c r="K75" s="3">
        <v>0.4193880526407987</v>
      </c>
      <c r="L75" s="3">
        <v>0</v>
      </c>
      <c r="M75" s="3">
        <v>4.5100848013511198E-2</v>
      </c>
      <c r="N75" s="3">
        <v>0.30769282752475841</v>
      </c>
      <c r="P75">
        <f t="shared" si="12"/>
        <v>0.47896325897423947</v>
      </c>
      <c r="Q75">
        <f t="shared" si="13"/>
        <v>0.57754099423003358</v>
      </c>
      <c r="R75">
        <f t="shared" si="14"/>
        <v>0.5005583062966289</v>
      </c>
      <c r="U75">
        <f t="shared" si="15"/>
        <v>0.28941678055865749</v>
      </c>
      <c r="V75">
        <f t="shared" si="16"/>
        <v>0</v>
      </c>
      <c r="W75">
        <f t="shared" si="17"/>
        <v>0</v>
      </c>
      <c r="X75">
        <f t="shared" si="18"/>
        <v>0.19201551225157024</v>
      </c>
      <c r="Y75">
        <f t="shared" si="19"/>
        <v>0</v>
      </c>
      <c r="Z75">
        <f t="shared" si="20"/>
        <v>0</v>
      </c>
      <c r="AA75">
        <f t="shared" si="21"/>
        <v>0.10669365606824077</v>
      </c>
      <c r="AB75">
        <f t="shared" si="22"/>
        <v>0.12958734492511811</v>
      </c>
      <c r="AC75">
        <f t="shared" si="23"/>
        <v>0</v>
      </c>
      <c r="AD75">
        <f t="shared" si="24"/>
        <v>0.12709543402956053</v>
      </c>
    </row>
    <row r="76" spans="1:30" x14ac:dyDescent="0.25">
      <c r="A76" t="s">
        <v>83</v>
      </c>
      <c r="C76">
        <v>0.16137041360090185</v>
      </c>
      <c r="D76" s="3">
        <v>8.0000999959595254E-2</v>
      </c>
      <c r="E76" s="3">
        <v>8.1723716761656226E-2</v>
      </c>
      <c r="F76" s="3">
        <v>0.1306072468583005</v>
      </c>
      <c r="G76" s="3">
        <v>0</v>
      </c>
      <c r="H76" s="3">
        <v>1.5109153141923251E-2</v>
      </c>
      <c r="I76" s="3">
        <v>7.1697986592962112E-3</v>
      </c>
      <c r="J76" s="3">
        <v>0</v>
      </c>
      <c r="K76" s="3">
        <v>0.41819172343907812</v>
      </c>
      <c r="L76" s="3">
        <v>0</v>
      </c>
      <c r="M76" s="3">
        <v>3.9422318514787606E-2</v>
      </c>
      <c r="N76" s="3">
        <v>0.30777604262495811</v>
      </c>
      <c r="P76">
        <f t="shared" si="12"/>
        <v>0.49576002300801042</v>
      </c>
      <c r="Q76">
        <f t="shared" si="13"/>
        <v>0.58159085006889821</v>
      </c>
      <c r="R76">
        <f t="shared" si="14"/>
        <v>0.51903726505273651</v>
      </c>
      <c r="U76">
        <f t="shared" si="15"/>
        <v>0.29644918198464665</v>
      </c>
      <c r="V76">
        <f t="shared" si="16"/>
        <v>0</v>
      </c>
      <c r="W76">
        <f t="shared" si="17"/>
        <v>0</v>
      </c>
      <c r="X76">
        <f t="shared" si="18"/>
        <v>0.19767930331444103</v>
      </c>
      <c r="Y76">
        <f t="shared" si="19"/>
        <v>0</v>
      </c>
      <c r="Z76">
        <f t="shared" si="20"/>
        <v>0</v>
      </c>
      <c r="AA76">
        <f t="shared" si="21"/>
        <v>9.7829275783803807E-2</v>
      </c>
      <c r="AB76">
        <f t="shared" si="22"/>
        <v>0.13552073893730676</v>
      </c>
      <c r="AC76">
        <f t="shared" si="23"/>
        <v>0</v>
      </c>
      <c r="AD76">
        <f t="shared" si="24"/>
        <v>0.12402122462999945</v>
      </c>
    </row>
    <row r="77" spans="1:30" x14ac:dyDescent="0.25">
      <c r="A77" t="s">
        <v>84</v>
      </c>
      <c r="C77">
        <v>0.16099131389919982</v>
      </c>
      <c r="D77" s="3">
        <v>8.2500999956538063E-2</v>
      </c>
      <c r="E77" s="3">
        <v>8.7564504185646305E-2</v>
      </c>
      <c r="F77" s="3">
        <v>0.12878547519993189</v>
      </c>
      <c r="G77" s="3">
        <v>0</v>
      </c>
      <c r="H77" s="3">
        <v>1.7323706637022936E-2</v>
      </c>
      <c r="I77" s="3">
        <v>7.5809048650396938E-3</v>
      </c>
      <c r="J77" s="3">
        <v>0</v>
      </c>
      <c r="K77" s="3">
        <v>0.41635529792211473</v>
      </c>
      <c r="L77" s="3">
        <v>0</v>
      </c>
      <c r="M77" s="3">
        <v>3.3790715996200496E-2</v>
      </c>
      <c r="N77" s="3">
        <v>0.30859939519404395</v>
      </c>
      <c r="P77">
        <f t="shared" si="12"/>
        <v>0.5124562186516084</v>
      </c>
      <c r="Q77">
        <f t="shared" si="13"/>
        <v>0.58555176087268723</v>
      </c>
      <c r="R77">
        <f t="shared" si="14"/>
        <v>0.5374742875978068</v>
      </c>
      <c r="U77">
        <f t="shared" si="15"/>
        <v>0.30359840676796307</v>
      </c>
      <c r="V77">
        <f t="shared" si="16"/>
        <v>0</v>
      </c>
      <c r="W77">
        <f t="shared" si="17"/>
        <v>0</v>
      </c>
      <c r="X77">
        <f t="shared" si="18"/>
        <v>0.20331827479569303</v>
      </c>
      <c r="Y77">
        <f t="shared" si="19"/>
        <v>0</v>
      </c>
      <c r="Z77">
        <f t="shared" si="20"/>
        <v>0</v>
      </c>
      <c r="AA77">
        <f t="shared" si="21"/>
        <v>9.0032961803989564E-2</v>
      </c>
      <c r="AB77">
        <f t="shared" si="22"/>
        <v>0.14184115867820515</v>
      </c>
      <c r="AC77">
        <f t="shared" si="23"/>
        <v>0</v>
      </c>
      <c r="AD77">
        <f t="shared" si="24"/>
        <v>0.11983654714898233</v>
      </c>
    </row>
    <row r="78" spans="1:30" x14ac:dyDescent="0.25">
      <c r="A78" t="s">
        <v>85</v>
      </c>
      <c r="C78">
        <v>0.16067157297146464</v>
      </c>
      <c r="D78" s="3">
        <v>8.4999999953189659E-2</v>
      </c>
      <c r="E78" s="3">
        <v>9.3954224277854062E-2</v>
      </c>
      <c r="F78" s="3">
        <v>0.12537585379864682</v>
      </c>
      <c r="G78" s="3">
        <v>0</v>
      </c>
      <c r="H78" s="3">
        <v>1.9910988539326682E-2</v>
      </c>
      <c r="I78" s="3">
        <v>7.9376783374334684E-3</v>
      </c>
      <c r="J78" s="3">
        <v>0</v>
      </c>
      <c r="K78" s="3">
        <v>0.41262494074956518</v>
      </c>
      <c r="L78" s="3">
        <v>0</v>
      </c>
      <c r="M78" s="3">
        <v>2.9073927068110232E-2</v>
      </c>
      <c r="N78" s="3">
        <v>0.31112238722906355</v>
      </c>
      <c r="P78">
        <f t="shared" si="12"/>
        <v>0.52902948780046921</v>
      </c>
      <c r="Q78">
        <f t="shared" si="13"/>
        <v>0.59020270161760247</v>
      </c>
      <c r="R78">
        <f t="shared" si="14"/>
        <v>0.55587840103122221</v>
      </c>
      <c r="U78">
        <f t="shared" si="15"/>
        <v>0.31063080417390804</v>
      </c>
      <c r="V78">
        <f t="shared" si="16"/>
        <v>0</v>
      </c>
      <c r="W78">
        <f t="shared" si="17"/>
        <v>0</v>
      </c>
      <c r="X78">
        <f t="shared" si="18"/>
        <v>0.20898206417086765</v>
      </c>
      <c r="Y78">
        <f t="shared" si="19"/>
        <v>0</v>
      </c>
      <c r="Z78">
        <f t="shared" si="20"/>
        <v>0</v>
      </c>
      <c r="AA78">
        <f t="shared" si="21"/>
        <v>8.1168573010622469E-2</v>
      </c>
      <c r="AB78">
        <f t="shared" si="22"/>
        <v>0.14777456203337302</v>
      </c>
      <c r="AC78">
        <f t="shared" si="23"/>
        <v>0</v>
      </c>
      <c r="AD78">
        <f t="shared" si="24"/>
        <v>0.11676234612924317</v>
      </c>
    </row>
    <row r="79" spans="1:30" x14ac:dyDescent="0.25">
      <c r="A79" t="s">
        <v>86</v>
      </c>
      <c r="C79">
        <v>0.16041410981166704</v>
      </c>
      <c r="D79" s="3">
        <v>8.7499999959572278E-2</v>
      </c>
      <c r="E79" s="3">
        <v>9.9869153089982968E-2</v>
      </c>
      <c r="F79" s="3">
        <v>0.12414877791115095</v>
      </c>
      <c r="G79" s="3">
        <v>0</v>
      </c>
      <c r="H79" s="3">
        <v>2.2180420971963578E-2</v>
      </c>
      <c r="I79" s="3">
        <v>7.7708681203167481E-3</v>
      </c>
      <c r="J79" s="3">
        <v>0</v>
      </c>
      <c r="K79" s="3">
        <v>0.4114286395473275</v>
      </c>
      <c r="L79" s="3">
        <v>0</v>
      </c>
      <c r="M79" s="3">
        <v>2.3395005815356289E-2</v>
      </c>
      <c r="N79" s="3">
        <v>0.31120713454390198</v>
      </c>
      <c r="P79">
        <f t="shared" si="12"/>
        <v>0.54546323925184004</v>
      </c>
      <c r="Q79">
        <f t="shared" si="13"/>
        <v>0.59425261890150072</v>
      </c>
      <c r="R79">
        <f t="shared" si="14"/>
        <v>0.57417556480931065</v>
      </c>
      <c r="U79">
        <f t="shared" si="15"/>
        <v>0.31778003516467196</v>
      </c>
      <c r="V79">
        <f t="shared" si="16"/>
        <v>0</v>
      </c>
      <c r="W79">
        <f t="shared" si="17"/>
        <v>0</v>
      </c>
      <c r="X79">
        <f t="shared" si="18"/>
        <v>0.21462103326019835</v>
      </c>
      <c r="Y79">
        <f t="shared" si="19"/>
        <v>0</v>
      </c>
      <c r="Z79">
        <f t="shared" si="20"/>
        <v>0</v>
      </c>
      <c r="AA79">
        <f t="shared" si="21"/>
        <v>7.337226060169022E-2</v>
      </c>
      <c r="AB79">
        <f t="shared" si="22"/>
        <v>0.15409497347625115</v>
      </c>
      <c r="AC79">
        <f t="shared" si="23"/>
        <v>0</v>
      </c>
      <c r="AD79">
        <f t="shared" si="24"/>
        <v>0.11257766589002714</v>
      </c>
    </row>
    <row r="80" spans="1:30" x14ac:dyDescent="0.25">
      <c r="A80" t="s">
        <v>87</v>
      </c>
      <c r="C80">
        <v>0.16021701683750539</v>
      </c>
      <c r="D80" s="3">
        <v>9.0000999950058322E-2</v>
      </c>
      <c r="E80" s="3">
        <v>0.1059100163390183</v>
      </c>
      <c r="F80" s="3">
        <v>0.12128314962153072</v>
      </c>
      <c r="G80" s="3">
        <v>0</v>
      </c>
      <c r="H80" s="3">
        <v>2.4585123230364027E-2</v>
      </c>
      <c r="I80" s="3">
        <v>7.9349742435023251E-3</v>
      </c>
      <c r="J80" s="3">
        <v>0</v>
      </c>
      <c r="K80" s="3">
        <v>0.40806349305154449</v>
      </c>
      <c r="L80" s="3">
        <v>0</v>
      </c>
      <c r="M80" s="3">
        <v>1.8287927230755993E-2</v>
      </c>
      <c r="N80" s="3">
        <v>0.31393531628328419</v>
      </c>
      <c r="P80">
        <f t="shared" si="12"/>
        <v>0.5617443248324786</v>
      </c>
      <c r="Q80">
        <f t="shared" si="13"/>
        <v>0.59869636683171812</v>
      </c>
      <c r="R80">
        <f t="shared" si="14"/>
        <v>0.5923952175325724</v>
      </c>
      <c r="U80">
        <f t="shared" si="15"/>
        <v>0.32481242123612886</v>
      </c>
      <c r="V80">
        <f t="shared" si="16"/>
        <v>0</v>
      </c>
      <c r="W80">
        <f t="shared" si="17"/>
        <v>0</v>
      </c>
      <c r="X80">
        <f t="shared" si="18"/>
        <v>0.22028483258872866</v>
      </c>
      <c r="Y80">
        <f t="shared" si="19"/>
        <v>0</v>
      </c>
      <c r="Z80">
        <f t="shared" si="20"/>
        <v>0</v>
      </c>
      <c r="AA80">
        <f t="shared" si="21"/>
        <v>6.4507872376886086E-2</v>
      </c>
      <c r="AB80">
        <f t="shared" si="22"/>
        <v>0.16002837969786651</v>
      </c>
      <c r="AC80">
        <f t="shared" si="23"/>
        <v>0</v>
      </c>
      <c r="AD80">
        <f t="shared" si="24"/>
        <v>0.10950346826507283</v>
      </c>
    </row>
    <row r="81" spans="1:30" x14ac:dyDescent="0.25">
      <c r="A81" t="s">
        <v>88</v>
      </c>
      <c r="C81">
        <v>0.1600825721633819</v>
      </c>
      <c r="D81" s="3">
        <v>9.2499999960990134E-2</v>
      </c>
      <c r="E81" s="3">
        <v>0.11190846823291202</v>
      </c>
      <c r="F81" s="3">
        <v>0.11991871167561494</v>
      </c>
      <c r="G81" s="3">
        <v>0</v>
      </c>
      <c r="H81" s="3">
        <v>2.688335981189089E-2</v>
      </c>
      <c r="I81" s="3">
        <v>7.9856248200620063E-3</v>
      </c>
      <c r="J81" s="3">
        <v>0</v>
      </c>
      <c r="K81" s="3">
        <v>0.4068037522448939</v>
      </c>
      <c r="L81" s="3">
        <v>0</v>
      </c>
      <c r="M81" s="3">
        <v>1.268430773942724E-2</v>
      </c>
      <c r="N81" s="3">
        <v>0.31381577547519912</v>
      </c>
      <c r="P81">
        <f t="shared" si="12"/>
        <v>0.57782679720178221</v>
      </c>
      <c r="Q81">
        <f t="shared" si="13"/>
        <v>0.60271956099117741</v>
      </c>
      <c r="R81">
        <f t="shared" si="14"/>
        <v>0.61044582237482214</v>
      </c>
      <c r="U81">
        <f t="shared" si="15"/>
        <v>0.33196166242075348</v>
      </c>
      <c r="V81">
        <f t="shared" si="16"/>
        <v>0</v>
      </c>
      <c r="W81">
        <f t="shared" si="17"/>
        <v>0</v>
      </c>
      <c r="X81">
        <f t="shared" si="18"/>
        <v>0.22592378851702563</v>
      </c>
      <c r="Y81">
        <f t="shared" si="19"/>
        <v>0</v>
      </c>
      <c r="Z81">
        <f t="shared" si="20"/>
        <v>0</v>
      </c>
      <c r="AA81">
        <f t="shared" si="21"/>
        <v>5.6711552259739076E-2</v>
      </c>
      <c r="AB81">
        <f t="shared" si="22"/>
        <v>0.16634879518234258</v>
      </c>
      <c r="AC81">
        <f t="shared" si="23"/>
        <v>0</v>
      </c>
      <c r="AD81">
        <f t="shared" si="24"/>
        <v>0.10531879093582744</v>
      </c>
    </row>
    <row r="82" spans="1:30" x14ac:dyDescent="0.25">
      <c r="A82" t="s">
        <v>89</v>
      </c>
      <c r="C82">
        <v>0.16000907300662734</v>
      </c>
      <c r="D82" s="3">
        <v>9.5000999955620863E-2</v>
      </c>
      <c r="E82" s="3">
        <v>0.11816094958300496</v>
      </c>
      <c r="F82" s="3">
        <v>0.11685759937212972</v>
      </c>
      <c r="G82" s="3">
        <v>0</v>
      </c>
      <c r="H82" s="3">
        <v>2.9342736812131183E-2</v>
      </c>
      <c r="I82" s="3">
        <v>8.7536448138062547E-3</v>
      </c>
      <c r="J82" s="3">
        <v>0</v>
      </c>
      <c r="K82" s="3">
        <v>0.40365540313212489</v>
      </c>
      <c r="L82" s="3">
        <v>0</v>
      </c>
      <c r="M82" s="3">
        <v>7.6841520144704089E-3</v>
      </c>
      <c r="N82" s="3">
        <v>0.31554551427233268</v>
      </c>
      <c r="P82">
        <f t="shared" si="12"/>
        <v>0.5937225819168771</v>
      </c>
      <c r="Q82">
        <f t="shared" si="13"/>
        <v>0.60704565446406367</v>
      </c>
      <c r="R82">
        <f t="shared" si="14"/>
        <v>0.62837588234176001</v>
      </c>
      <c r="U82">
        <f t="shared" si="15"/>
        <v>0.33899405229536755</v>
      </c>
      <c r="V82">
        <f t="shared" si="16"/>
        <v>0</v>
      </c>
      <c r="W82">
        <f t="shared" si="17"/>
        <v>0</v>
      </c>
      <c r="X82">
        <f t="shared" si="18"/>
        <v>0.23158758304786159</v>
      </c>
      <c r="Y82">
        <f t="shared" si="19"/>
        <v>0</v>
      </c>
      <c r="Z82">
        <f t="shared" si="20"/>
        <v>0</v>
      </c>
      <c r="AA82">
        <f t="shared" si="21"/>
        <v>4.7847156603676756E-2</v>
      </c>
      <c r="AB82">
        <f t="shared" si="22"/>
        <v>0.1722821999751388</v>
      </c>
      <c r="AC82">
        <f t="shared" si="23"/>
        <v>0</v>
      </c>
      <c r="AD82">
        <f t="shared" si="24"/>
        <v>0.1022445991208696</v>
      </c>
    </row>
    <row r="83" spans="1:30" x14ac:dyDescent="0.25">
      <c r="A83" t="s">
        <v>90</v>
      </c>
      <c r="C83">
        <v>0.15999762640986923</v>
      </c>
      <c r="D83" s="3">
        <v>9.7500999952607248E-2</v>
      </c>
      <c r="E83" s="3">
        <v>0.12405781264588796</v>
      </c>
      <c r="F83" s="3">
        <v>0.11485334296699751</v>
      </c>
      <c r="G83" s="3">
        <v>0</v>
      </c>
      <c r="H83" s="3">
        <v>3.1657945918546711E-2</v>
      </c>
      <c r="I83" s="3">
        <v>8.5343277644549711E-3</v>
      </c>
      <c r="J83" s="3">
        <v>0</v>
      </c>
      <c r="K83" s="3">
        <v>0.40127121710529645</v>
      </c>
      <c r="L83" s="3">
        <v>0</v>
      </c>
      <c r="M83" s="3">
        <v>2.2575126477385964E-3</v>
      </c>
      <c r="N83" s="3">
        <v>0.31736784095107795</v>
      </c>
      <c r="P83">
        <f t="shared" si="12"/>
        <v>0.60939028997115818</v>
      </c>
      <c r="Q83">
        <f t="shared" si="13"/>
        <v>0.61134332428592242</v>
      </c>
      <c r="R83">
        <f t="shared" si="14"/>
        <v>0.64612104627286782</v>
      </c>
      <c r="U83">
        <f t="shared" si="15"/>
        <v>0.34614463126331435</v>
      </c>
      <c r="V83">
        <f t="shared" si="16"/>
        <v>0</v>
      </c>
      <c r="W83">
        <f t="shared" si="17"/>
        <v>0</v>
      </c>
      <c r="X83">
        <f t="shared" si="18"/>
        <v>0.23723009237416742</v>
      </c>
      <c r="Y83">
        <f t="shared" si="19"/>
        <v>0</v>
      </c>
      <c r="Z83">
        <f t="shared" si="20"/>
        <v>0</v>
      </c>
      <c r="AA83">
        <f t="shared" si="21"/>
        <v>4.0054261461501983E-2</v>
      </c>
      <c r="AB83">
        <f t="shared" si="22"/>
        <v>0.17859221192629449</v>
      </c>
      <c r="AC83">
        <f t="shared" si="23"/>
        <v>0</v>
      </c>
      <c r="AD83">
        <f t="shared" si="24"/>
        <v>9.8057533654754017E-2</v>
      </c>
    </row>
    <row r="84" spans="1:30" x14ac:dyDescent="0.25">
      <c r="A84" t="s">
        <v>91</v>
      </c>
      <c r="C84">
        <v>0.16006058848160148</v>
      </c>
      <c r="D84" s="3">
        <v>9.999999995983222E-2</v>
      </c>
      <c r="E84" s="3">
        <v>0.13335771236470023</v>
      </c>
      <c r="F84" s="3">
        <v>0.1094898663125904</v>
      </c>
      <c r="G84" s="3">
        <v>0</v>
      </c>
      <c r="H84" s="3">
        <v>3.5378778865184007E-2</v>
      </c>
      <c r="I84" s="3">
        <v>8.1454262814480843E-3</v>
      </c>
      <c r="J84" s="3">
        <v>0</v>
      </c>
      <c r="K84" s="3">
        <v>0.39638757160959753</v>
      </c>
      <c r="L84" s="3">
        <v>0</v>
      </c>
      <c r="M84" s="3">
        <v>0</v>
      </c>
      <c r="N84" s="3">
        <v>0.31724064456647982</v>
      </c>
      <c r="P84">
        <f t="shared" si="12"/>
        <v>0.6247634155820122</v>
      </c>
      <c r="Q84">
        <f t="shared" si="13"/>
        <v>0.61764077445522181</v>
      </c>
      <c r="R84">
        <f t="shared" si="14"/>
        <v>0.66372886195716296</v>
      </c>
      <c r="U84">
        <f t="shared" si="15"/>
        <v>0.3531756795456098</v>
      </c>
      <c r="V84">
        <f t="shared" si="16"/>
        <v>0</v>
      </c>
      <c r="W84">
        <f t="shared" si="17"/>
        <v>0</v>
      </c>
      <c r="X84">
        <f t="shared" si="18"/>
        <v>0.24289033885767908</v>
      </c>
      <c r="Y84">
        <f t="shared" si="19"/>
        <v>0</v>
      </c>
      <c r="Z84">
        <f t="shared" si="20"/>
        <v>0</v>
      </c>
      <c r="AA84">
        <f t="shared" si="21"/>
        <v>3.1186456674402702E-2</v>
      </c>
      <c r="AB84">
        <f t="shared" si="22"/>
        <v>0.18453602514264122</v>
      </c>
      <c r="AC84">
        <f t="shared" si="23"/>
        <v>0</v>
      </c>
      <c r="AD84">
        <f t="shared" si="24"/>
        <v>9.4985715710283705E-2</v>
      </c>
    </row>
    <row r="85" spans="1:30" x14ac:dyDescent="0.25">
      <c r="A85" t="s">
        <v>92</v>
      </c>
      <c r="C85">
        <v>0.16025364101297937</v>
      </c>
      <c r="D85" s="3">
        <v>0.10250099995794049</v>
      </c>
      <c r="E85" s="3">
        <v>0.14504138242319201</v>
      </c>
      <c r="F85" s="3">
        <v>0.10168812403694576</v>
      </c>
      <c r="G85" s="3">
        <v>0</v>
      </c>
      <c r="H85" s="3">
        <v>4.0101201197160291E-2</v>
      </c>
      <c r="I85" s="3">
        <v>7.3067882177547411E-3</v>
      </c>
      <c r="J85" s="3">
        <v>0</v>
      </c>
      <c r="K85" s="3">
        <v>0.38966237864690995</v>
      </c>
      <c r="L85" s="3">
        <v>0</v>
      </c>
      <c r="M85" s="3">
        <v>0</v>
      </c>
      <c r="N85" s="3">
        <v>0.31620012547803727</v>
      </c>
      <c r="P85">
        <f t="shared" si="12"/>
        <v>0.63961729237489617</v>
      </c>
      <c r="Q85">
        <f t="shared" si="13"/>
        <v>0.62552285743266833</v>
      </c>
      <c r="R85">
        <f t="shared" si="14"/>
        <v>0.68093414184317358</v>
      </c>
      <c r="U85">
        <f t="shared" si="15"/>
        <v>0.3603249195286965</v>
      </c>
      <c r="V85">
        <f t="shared" si="16"/>
        <v>0</v>
      </c>
      <c r="W85">
        <f t="shared" si="17"/>
        <v>0</v>
      </c>
      <c r="X85">
        <f t="shared" si="18"/>
        <v>0.24852929924978318</v>
      </c>
      <c r="Y85">
        <f t="shared" si="19"/>
        <v>0</v>
      </c>
      <c r="Z85">
        <f t="shared" si="20"/>
        <v>0</v>
      </c>
      <c r="AA85">
        <f t="shared" si="21"/>
        <v>2.3390146860289993E-2</v>
      </c>
      <c r="AB85">
        <f t="shared" si="22"/>
        <v>0.19085643809926586</v>
      </c>
      <c r="AC85">
        <f t="shared" si="23"/>
        <v>0</v>
      </c>
      <c r="AD85">
        <f t="shared" si="24"/>
        <v>9.0801029382829274E-2</v>
      </c>
    </row>
    <row r="86" spans="1:30" x14ac:dyDescent="0.25">
      <c r="A86" t="s">
        <v>93</v>
      </c>
      <c r="C86">
        <v>0.16058268154711042</v>
      </c>
      <c r="D86" s="3">
        <v>0.10499999995795017</v>
      </c>
      <c r="E86" s="3">
        <v>0.15671653961886969</v>
      </c>
      <c r="F86" s="3">
        <v>9.3894680203572015E-2</v>
      </c>
      <c r="G86" s="3">
        <v>0</v>
      </c>
      <c r="H86" s="3">
        <v>4.4819635033683511E-2</v>
      </c>
      <c r="I86" s="3">
        <v>6.4672231065821574E-3</v>
      </c>
      <c r="J86" s="3">
        <v>0</v>
      </c>
      <c r="K86" s="3">
        <v>0.38294218242445677</v>
      </c>
      <c r="L86" s="3">
        <v>0</v>
      </c>
      <c r="M86" s="3">
        <v>0</v>
      </c>
      <c r="N86" s="3">
        <v>0.31515973961283578</v>
      </c>
      <c r="P86">
        <f t="shared" si="12"/>
        <v>0.65386876683302952</v>
      </c>
      <c r="Q86">
        <f t="shared" si="13"/>
        <v>0.63339823859875211</v>
      </c>
      <c r="R86">
        <f t="shared" si="14"/>
        <v>0.69754440195593381</v>
      </c>
      <c r="U86">
        <f t="shared" si="15"/>
        <v>0.36735732050155812</v>
      </c>
      <c r="V86">
        <f t="shared" si="16"/>
        <v>0</v>
      </c>
      <c r="W86">
        <f t="shared" si="17"/>
        <v>0</v>
      </c>
      <c r="X86">
        <f t="shared" si="18"/>
        <v>0.25419308617883285</v>
      </c>
      <c r="Y86">
        <f t="shared" si="19"/>
        <v>0</v>
      </c>
      <c r="Z86">
        <f t="shared" si="20"/>
        <v>0</v>
      </c>
      <c r="AA86">
        <f t="shared" si="21"/>
        <v>1.4525755922644731E-2</v>
      </c>
      <c r="AB86">
        <f t="shared" si="22"/>
        <v>0.19678983747737627</v>
      </c>
      <c r="AC86">
        <f t="shared" si="23"/>
        <v>0</v>
      </c>
      <c r="AD86">
        <f t="shared" si="24"/>
        <v>8.7726829605975873E-2</v>
      </c>
    </row>
    <row r="87" spans="1:30" x14ac:dyDescent="0.25">
      <c r="A87" t="s">
        <v>94</v>
      </c>
      <c r="C87">
        <v>0.16104718843619825</v>
      </c>
      <c r="D87" s="3">
        <v>0.10749999995791755</v>
      </c>
      <c r="E87" s="3">
        <v>0.16839465239886445</v>
      </c>
      <c r="F87" s="3">
        <v>8.6096022765085961E-2</v>
      </c>
      <c r="G87" s="3">
        <v>0</v>
      </c>
      <c r="H87" s="3">
        <v>4.9540656231165187E-2</v>
      </c>
      <c r="I87" s="3">
        <v>5.629232668999555E-3</v>
      </c>
      <c r="J87" s="3">
        <v>0</v>
      </c>
      <c r="K87" s="3">
        <v>0.37621958825622437</v>
      </c>
      <c r="L87" s="3">
        <v>0</v>
      </c>
      <c r="M87" s="3">
        <v>0</v>
      </c>
      <c r="N87" s="3">
        <v>0.3141198476796605</v>
      </c>
      <c r="P87">
        <f t="shared" si="12"/>
        <v>0.66750621977176339</v>
      </c>
      <c r="Q87">
        <f t="shared" si="13"/>
        <v>0.64127725349018361</v>
      </c>
      <c r="R87">
        <f t="shared" si="14"/>
        <v>0.71354058240345275</v>
      </c>
      <c r="U87">
        <f t="shared" si="15"/>
        <v>0.37428173814910881</v>
      </c>
      <c r="V87">
        <f t="shared" si="16"/>
        <v>0</v>
      </c>
      <c r="W87">
        <f t="shared" si="17"/>
        <v>5.1971340507369647E-4</v>
      </c>
      <c r="X87">
        <f t="shared" si="18"/>
        <v>0.25984174690495682</v>
      </c>
      <c r="Y87">
        <f t="shared" si="19"/>
        <v>0</v>
      </c>
      <c r="Z87">
        <f t="shared" si="20"/>
        <v>0</v>
      </c>
      <c r="AA87">
        <f t="shared" si="21"/>
        <v>6.1697590093504895E-3</v>
      </c>
      <c r="AB87">
        <f t="shared" si="22"/>
        <v>0.20276382784617886</v>
      </c>
      <c r="AC87">
        <f t="shared" si="23"/>
        <v>0</v>
      </c>
      <c r="AD87">
        <f t="shared" si="24"/>
        <v>8.4165340202921171E-2</v>
      </c>
    </row>
    <row r="88" spans="1:30" x14ac:dyDescent="0.25">
      <c r="A88" t="s">
        <v>95</v>
      </c>
      <c r="C88">
        <v>0.16164589028158133</v>
      </c>
      <c r="D88" s="3">
        <v>0.10999999995792581</v>
      </c>
      <c r="E88" s="3">
        <v>0.18007356075086448</v>
      </c>
      <c r="F88" s="3">
        <v>7.8296864617916656E-2</v>
      </c>
      <c r="G88" s="3">
        <v>0</v>
      </c>
      <c r="H88" s="3">
        <v>5.4261155283190955E-2</v>
      </c>
      <c r="I88" s="3">
        <v>4.791406662211172E-3</v>
      </c>
      <c r="J88" s="3">
        <v>0</v>
      </c>
      <c r="K88" s="3">
        <v>0.36949698767431061</v>
      </c>
      <c r="L88" s="3">
        <v>0</v>
      </c>
      <c r="M88" s="3">
        <v>0</v>
      </c>
      <c r="N88" s="3">
        <v>0.31308002501150611</v>
      </c>
      <c r="P88">
        <f t="shared" si="12"/>
        <v>0.68049982443914758</v>
      </c>
      <c r="Q88">
        <f t="shared" si="13"/>
        <v>0.64915619463226459</v>
      </c>
      <c r="R88">
        <f t="shared" si="14"/>
        <v>0.72888177855680591</v>
      </c>
      <c r="U88">
        <f t="shared" si="15"/>
        <v>0.38128111347763161</v>
      </c>
      <c r="V88">
        <f t="shared" si="16"/>
        <v>0</v>
      </c>
      <c r="W88">
        <f t="shared" si="17"/>
        <v>1.3299626996644224E-3</v>
      </c>
      <c r="X88">
        <f t="shared" si="18"/>
        <v>0.26572342275324534</v>
      </c>
      <c r="Y88">
        <f t="shared" si="19"/>
        <v>0</v>
      </c>
      <c r="Z88">
        <f t="shared" si="20"/>
        <v>0</v>
      </c>
      <c r="AA88">
        <f t="shared" si="21"/>
        <v>0</v>
      </c>
      <c r="AB88">
        <f t="shared" si="22"/>
        <v>0.20885621303994634</v>
      </c>
      <c r="AC88">
        <f t="shared" si="23"/>
        <v>0</v>
      </c>
      <c r="AD88">
        <f t="shared" si="24"/>
        <v>7.8468265338866625E-2</v>
      </c>
    </row>
    <row r="89" spans="1:30" x14ac:dyDescent="0.25">
      <c r="A89" t="s">
        <v>96</v>
      </c>
      <c r="C89">
        <v>0.16237730271761389</v>
      </c>
      <c r="D89" s="3">
        <v>0.11249999995793085</v>
      </c>
      <c r="E89" s="3">
        <v>0.1917530109827055</v>
      </c>
      <c r="F89" s="3">
        <v>7.0498391763928886E-2</v>
      </c>
      <c r="G89" s="3">
        <v>0</v>
      </c>
      <c r="H89" s="3">
        <v>5.8981438807216867E-2</v>
      </c>
      <c r="I89" s="3">
        <v>3.9529444759131742E-3</v>
      </c>
      <c r="J89" s="3">
        <v>0</v>
      </c>
      <c r="K89" s="3">
        <v>0.36277431653237124</v>
      </c>
      <c r="L89" s="3">
        <v>0</v>
      </c>
      <c r="M89" s="3">
        <v>0</v>
      </c>
      <c r="N89" s="3">
        <v>0.31203989743786431</v>
      </c>
      <c r="P89">
        <f t="shared" si="12"/>
        <v>0.6928308210266102</v>
      </c>
      <c r="Q89">
        <f t="shared" si="13"/>
        <v>0.65703499216803507</v>
      </c>
      <c r="R89">
        <f t="shared" si="14"/>
        <v>0.74353951389429651</v>
      </c>
      <c r="U89">
        <f t="shared" si="15"/>
        <v>0.38822494974648447</v>
      </c>
      <c r="V89">
        <f t="shared" si="16"/>
        <v>0</v>
      </c>
      <c r="W89">
        <f t="shared" si="17"/>
        <v>2.3264913639621087E-3</v>
      </c>
      <c r="X89">
        <f t="shared" si="18"/>
        <v>0.27275108633427486</v>
      </c>
      <c r="Y89">
        <f t="shared" si="19"/>
        <v>0</v>
      </c>
      <c r="Z89">
        <f t="shared" si="20"/>
        <v>0</v>
      </c>
      <c r="AA89">
        <f t="shared" si="21"/>
        <v>0</v>
      </c>
      <c r="AB89">
        <f t="shared" si="22"/>
        <v>0.21550646843783677</v>
      </c>
      <c r="AC89">
        <f t="shared" si="23"/>
        <v>0</v>
      </c>
      <c r="AD89">
        <f t="shared" si="24"/>
        <v>6.6839895819029257E-2</v>
      </c>
    </row>
    <row r="90" spans="1:30" x14ac:dyDescent="0.25">
      <c r="A90" t="s">
        <v>97</v>
      </c>
      <c r="C90">
        <v>0.16323964188286888</v>
      </c>
      <c r="D90" s="3">
        <v>0.11499999995911642</v>
      </c>
      <c r="E90" s="3">
        <v>0.20343178543435039</v>
      </c>
      <c r="F90" s="3">
        <v>6.2700248341078652E-2</v>
      </c>
      <c r="G90" s="3">
        <v>0</v>
      </c>
      <c r="H90" s="3">
        <v>6.3702141088623709E-2</v>
      </c>
      <c r="I90" s="3">
        <v>3.1143912374431443E-3</v>
      </c>
      <c r="J90" s="3">
        <v>0</v>
      </c>
      <c r="K90" s="3">
        <v>0.35605157567514939</v>
      </c>
      <c r="L90" s="3">
        <v>0</v>
      </c>
      <c r="M90" s="3">
        <v>0</v>
      </c>
      <c r="N90" s="3">
        <v>0.3109998582233548</v>
      </c>
      <c r="P90">
        <f t="shared" si="12"/>
        <v>0.70448574030586042</v>
      </c>
      <c r="Q90">
        <f t="shared" si="13"/>
        <v>0.66491385409305126</v>
      </c>
      <c r="R90">
        <f t="shared" si="14"/>
        <v>0.75749115523666133</v>
      </c>
      <c r="U90">
        <f t="shared" si="15"/>
        <v>0.39516884809135588</v>
      </c>
      <c r="V90">
        <f t="shared" si="16"/>
        <v>0</v>
      </c>
      <c r="W90">
        <f t="shared" si="17"/>
        <v>3.3229295371673753E-3</v>
      </c>
      <c r="X90">
        <f t="shared" si="18"/>
        <v>0.27977869658395799</v>
      </c>
      <c r="Y90">
        <f t="shared" si="19"/>
        <v>0</v>
      </c>
      <c r="Z90">
        <f t="shared" si="20"/>
        <v>0</v>
      </c>
      <c r="AA90">
        <f t="shared" si="21"/>
        <v>0</v>
      </c>
      <c r="AB90">
        <f t="shared" si="22"/>
        <v>0.22215680442359764</v>
      </c>
      <c r="AC90">
        <f t="shared" si="23"/>
        <v>0</v>
      </c>
      <c r="AD90">
        <f t="shared" si="24"/>
        <v>5.5211498823001949E-2</v>
      </c>
    </row>
    <row r="91" spans="1:30" x14ac:dyDescent="0.25">
      <c r="A91" t="s">
        <v>98</v>
      </c>
      <c r="C91">
        <v>0.16422382616798234</v>
      </c>
      <c r="D91" s="3">
        <v>0.11749999995292715</v>
      </c>
      <c r="E91" s="3">
        <v>0.21313232022106887</v>
      </c>
      <c r="F91" s="3">
        <v>5.441597663145837E-2</v>
      </c>
      <c r="G91" s="3">
        <v>0</v>
      </c>
      <c r="H91" s="3">
        <v>6.7857633154213906E-2</v>
      </c>
      <c r="I91" s="3">
        <v>2.1442834205804805E-3</v>
      </c>
      <c r="J91" s="3">
        <v>0</v>
      </c>
      <c r="K91" s="3">
        <v>0.35097790390364625</v>
      </c>
      <c r="L91" s="3">
        <v>3.001002292710882E-3</v>
      </c>
      <c r="M91" s="3">
        <v>0</v>
      </c>
      <c r="N91" s="3">
        <v>0.30847088037632137</v>
      </c>
      <c r="P91">
        <f t="shared" si="12"/>
        <v>0.71548692229797384</v>
      </c>
      <c r="Q91">
        <f t="shared" si="13"/>
        <v>0.67648734907271857</v>
      </c>
      <c r="R91">
        <f t="shared" si="14"/>
        <v>0.77104772222579265</v>
      </c>
      <c r="U91">
        <f t="shared" si="15"/>
        <v>0.40211269776728215</v>
      </c>
      <c r="V91">
        <f t="shared" si="16"/>
        <v>0</v>
      </c>
      <c r="W91">
        <f t="shared" si="17"/>
        <v>4.3193756615467135E-3</v>
      </c>
      <c r="X91">
        <f t="shared" si="18"/>
        <v>0.28680638203091396</v>
      </c>
      <c r="Y91">
        <f t="shared" si="19"/>
        <v>0</v>
      </c>
      <c r="Z91">
        <f t="shared" si="20"/>
        <v>0</v>
      </c>
      <c r="AA91">
        <f t="shared" si="21"/>
        <v>0</v>
      </c>
      <c r="AB91">
        <f t="shared" si="22"/>
        <v>0.22880705814038488</v>
      </c>
      <c r="AC91">
        <f t="shared" si="23"/>
        <v>0</v>
      </c>
      <c r="AD91">
        <f t="shared" si="24"/>
        <v>4.3583130963582094E-2</v>
      </c>
    </row>
    <row r="92" spans="1:30" x14ac:dyDescent="0.25">
      <c r="A92" t="s">
        <v>99</v>
      </c>
      <c r="C92">
        <v>0.16531477785241586</v>
      </c>
      <c r="D92" s="3">
        <v>0.11999999995398711</v>
      </c>
      <c r="E92" s="3">
        <v>0.22289447765714243</v>
      </c>
      <c r="F92" s="3">
        <v>4.6290055550400992E-2</v>
      </c>
      <c r="G92" s="3">
        <v>0</v>
      </c>
      <c r="H92" s="3">
        <v>7.1651027237193368E-2</v>
      </c>
      <c r="I92" s="3">
        <v>1.3103940594354599E-3</v>
      </c>
      <c r="J92" s="3">
        <v>0</v>
      </c>
      <c r="K92" s="3">
        <v>0.344510918167584</v>
      </c>
      <c r="L92" s="3">
        <v>6.3237371748374608E-3</v>
      </c>
      <c r="M92" s="3">
        <v>0</v>
      </c>
      <c r="N92" s="3">
        <v>0.3070193901534064</v>
      </c>
      <c r="P92">
        <f t="shared" si="12"/>
        <v>0.72588791826654875</v>
      </c>
      <c r="Q92">
        <f t="shared" si="13"/>
        <v>0.68794465267489691</v>
      </c>
      <c r="R92">
        <f t="shared" si="14"/>
        <v>0.7839780745876076</v>
      </c>
      <c r="U92">
        <f t="shared" si="15"/>
        <v>0.40905659596731891</v>
      </c>
      <c r="V92">
        <f t="shared" si="16"/>
        <v>0</v>
      </c>
      <c r="W92">
        <f t="shared" si="17"/>
        <v>5.3158664763072157E-3</v>
      </c>
      <c r="X92">
        <f t="shared" si="18"/>
        <v>0.29383396186652339</v>
      </c>
      <c r="Y92">
        <f t="shared" si="19"/>
        <v>0</v>
      </c>
      <c r="Z92">
        <f t="shared" si="20"/>
        <v>0</v>
      </c>
      <c r="AA92">
        <f t="shared" si="21"/>
        <v>0</v>
      </c>
      <c r="AB92">
        <f t="shared" si="22"/>
        <v>0.23545741570364548</v>
      </c>
      <c r="AC92">
        <f t="shared" si="23"/>
        <v>0</v>
      </c>
      <c r="AD92">
        <f t="shared" si="24"/>
        <v>3.1954727148418814E-2</v>
      </c>
    </row>
    <row r="93" spans="1:30" x14ac:dyDescent="0.25">
      <c r="A93" t="s">
        <v>100</v>
      </c>
      <c r="C93">
        <v>0.16651038909163565</v>
      </c>
      <c r="D93" s="3">
        <v>0.122499999950828</v>
      </c>
      <c r="E93" s="3">
        <v>0.23227733926017186</v>
      </c>
      <c r="F93" s="3">
        <v>3.8980081366805155E-2</v>
      </c>
      <c r="G93" s="3">
        <v>0</v>
      </c>
      <c r="H93" s="3">
        <v>7.5643069538734536E-2</v>
      </c>
      <c r="I93" s="3">
        <v>0</v>
      </c>
      <c r="J93" s="3">
        <v>0</v>
      </c>
      <c r="K93" s="3">
        <v>0.33765411750504043</v>
      </c>
      <c r="L93" s="3">
        <v>9.7914804248988244E-3</v>
      </c>
      <c r="M93" s="3">
        <v>0</v>
      </c>
      <c r="N93" s="3">
        <v>0.30565391190434937</v>
      </c>
      <c r="P93">
        <f t="shared" si="12"/>
        <v>0.73568983064121352</v>
      </c>
      <c r="Q93">
        <f t="shared" si="13"/>
        <v>0.69943468086515004</v>
      </c>
      <c r="R93">
        <f t="shared" si="14"/>
        <v>0.79628775589790146</v>
      </c>
      <c r="U93">
        <f t="shared" si="15"/>
        <v>0.41600048261727068</v>
      </c>
      <c r="V93">
        <f t="shared" si="16"/>
        <v>0</v>
      </c>
      <c r="W93">
        <f t="shared" si="17"/>
        <v>6.3123510200494646E-3</v>
      </c>
      <c r="X93">
        <f t="shared" si="18"/>
        <v>0.30086156673009806</v>
      </c>
      <c r="Y93">
        <f t="shared" si="19"/>
        <v>0</v>
      </c>
      <c r="Z93">
        <f t="shared" si="20"/>
        <v>0</v>
      </c>
      <c r="AA93">
        <f t="shared" si="21"/>
        <v>0</v>
      </c>
      <c r="AB93">
        <f t="shared" si="22"/>
        <v>0.24210774318521697</v>
      </c>
      <c r="AC93">
        <f t="shared" si="23"/>
        <v>0</v>
      </c>
      <c r="AD93">
        <f t="shared" si="24"/>
        <v>2.0326332448886656E-2</v>
      </c>
    </row>
    <row r="94" spans="1:30" x14ac:dyDescent="0.25">
      <c r="A94" t="s">
        <v>101</v>
      </c>
      <c r="C94">
        <v>0.16780924894595758</v>
      </c>
      <c r="D94" s="3">
        <v>0.12499999996277474</v>
      </c>
      <c r="E94" s="3">
        <v>0.24172125764749702</v>
      </c>
      <c r="F94" s="3">
        <v>3.0385717570492587E-2</v>
      </c>
      <c r="G94" s="3">
        <v>0</v>
      </c>
      <c r="H94" s="3">
        <v>7.9621246688886149E-2</v>
      </c>
      <c r="I94" s="3">
        <v>0</v>
      </c>
      <c r="J94" s="3">
        <v>0</v>
      </c>
      <c r="K94" s="3">
        <v>0.33202017410107232</v>
      </c>
      <c r="L94" s="3">
        <v>1.3213889202445416E-2</v>
      </c>
      <c r="M94" s="3">
        <v>0</v>
      </c>
      <c r="N94" s="3">
        <v>0.30303771478960645</v>
      </c>
      <c r="P94">
        <f t="shared" si="12"/>
        <v>0.74489338786702142</v>
      </c>
      <c r="Q94">
        <f t="shared" si="13"/>
        <v>0.71105316413360831</v>
      </c>
      <c r="R94">
        <f t="shared" si="14"/>
        <v>0.80797859339769895</v>
      </c>
      <c r="U94">
        <f t="shared" si="15"/>
        <v>0.42294430186123799</v>
      </c>
      <c r="V94">
        <f t="shared" si="16"/>
        <v>0</v>
      </c>
      <c r="W94">
        <f t="shared" si="17"/>
        <v>7.3088128717839788E-3</v>
      </c>
      <c r="X94">
        <f t="shared" si="18"/>
        <v>0.30788927304686414</v>
      </c>
      <c r="Y94">
        <f t="shared" si="19"/>
        <v>0</v>
      </c>
      <c r="Z94">
        <f t="shared" si="20"/>
        <v>0</v>
      </c>
      <c r="AA94">
        <f t="shared" si="21"/>
        <v>0</v>
      </c>
      <c r="AB94">
        <f t="shared" si="22"/>
        <v>0.24875800099218762</v>
      </c>
      <c r="AC94">
        <f t="shared" si="23"/>
        <v>0</v>
      </c>
      <c r="AD94">
        <f t="shared" si="24"/>
        <v>8.6979745842085589E-3</v>
      </c>
    </row>
    <row r="95" spans="1:30" x14ac:dyDescent="0.25">
      <c r="A95" t="s">
        <v>102</v>
      </c>
      <c r="C95">
        <v>0.16920879602040953</v>
      </c>
      <c r="D95" s="3">
        <v>0.12749999995665451</v>
      </c>
      <c r="E95" s="3">
        <v>0.25118777570037115</v>
      </c>
      <c r="F95" s="3">
        <v>2.2509250078297922E-2</v>
      </c>
      <c r="G95" s="3">
        <v>0</v>
      </c>
      <c r="H95" s="3">
        <v>8.3537314284366046E-2</v>
      </c>
      <c r="I95" s="3">
        <v>0</v>
      </c>
      <c r="J95" s="3">
        <v>0</v>
      </c>
      <c r="K95" s="3">
        <v>0.32473380092092125</v>
      </c>
      <c r="L95" s="3">
        <v>1.6593336865472336E-2</v>
      </c>
      <c r="M95" s="3">
        <v>0</v>
      </c>
      <c r="N95" s="3">
        <v>0.30143852215057121</v>
      </c>
      <c r="P95">
        <f t="shared" si="12"/>
        <v>0.75350692727153368</v>
      </c>
      <c r="Q95">
        <f t="shared" si="13"/>
        <v>0.72203656324519572</v>
      </c>
      <c r="R95">
        <f t="shared" si="14"/>
        <v>0.818987224865943</v>
      </c>
      <c r="U95">
        <f t="shared" si="15"/>
        <v>0.42323679945618775</v>
      </c>
      <c r="V95">
        <f t="shared" si="16"/>
        <v>0</v>
      </c>
      <c r="W95">
        <f t="shared" si="17"/>
        <v>8.9829320531368603E-3</v>
      </c>
      <c r="X95">
        <f t="shared" si="18"/>
        <v>0.32237407432278636</v>
      </c>
      <c r="Y95">
        <f t="shared" si="19"/>
        <v>0</v>
      </c>
      <c r="Z95">
        <f t="shared" si="20"/>
        <v>0</v>
      </c>
      <c r="AA95">
        <f t="shared" si="21"/>
        <v>0</v>
      </c>
      <c r="AB95">
        <f t="shared" si="22"/>
        <v>0.25202861495525231</v>
      </c>
      <c r="AC95">
        <f t="shared" si="23"/>
        <v>0</v>
      </c>
      <c r="AD95">
        <f t="shared" si="24"/>
        <v>0</v>
      </c>
    </row>
    <row r="96" spans="1:30" x14ac:dyDescent="0.25">
      <c r="A96" t="s">
        <v>103</v>
      </c>
      <c r="C96">
        <v>0.17070699591152819</v>
      </c>
      <c r="D96" s="3">
        <v>0.12999999996275785</v>
      </c>
      <c r="E96" s="3">
        <v>0.26062989718146734</v>
      </c>
      <c r="F96" s="3">
        <v>1.3915242989975986E-2</v>
      </c>
      <c r="G96" s="3">
        <v>0</v>
      </c>
      <c r="H96" s="3">
        <v>8.7515987063356393E-2</v>
      </c>
      <c r="I96" s="3">
        <v>0</v>
      </c>
      <c r="J96" s="3">
        <v>0</v>
      </c>
      <c r="K96" s="3">
        <v>0.31909985465138996</v>
      </c>
      <c r="L96" s="3">
        <v>2.001669578742294E-2</v>
      </c>
      <c r="M96" s="3">
        <v>0</v>
      </c>
      <c r="N96" s="3">
        <v>0.2988223223263875</v>
      </c>
      <c r="P96">
        <f t="shared" si="12"/>
        <v>0.76153879498958887</v>
      </c>
      <c r="Q96">
        <f t="shared" si="13"/>
        <v>0.7336561901978923</v>
      </c>
      <c r="R96">
        <f t="shared" si="14"/>
        <v>0.82942583967097683</v>
      </c>
      <c r="U96">
        <f t="shared" si="15"/>
        <v>0.4037868649303476</v>
      </c>
      <c r="V96">
        <f t="shared" si="16"/>
        <v>0</v>
      </c>
      <c r="W96">
        <f t="shared" si="17"/>
        <v>1.2668432752513736E-2</v>
      </c>
      <c r="X96">
        <f t="shared" si="18"/>
        <v>0.35899306414050841</v>
      </c>
      <c r="Y96">
        <f t="shared" si="19"/>
        <v>0</v>
      </c>
      <c r="Z96">
        <f t="shared" si="20"/>
        <v>0</v>
      </c>
      <c r="AA96">
        <f t="shared" si="21"/>
        <v>0</v>
      </c>
      <c r="AB96">
        <f t="shared" si="22"/>
        <v>0.24526765778164905</v>
      </c>
      <c r="AC96">
        <f t="shared" si="23"/>
        <v>0</v>
      </c>
      <c r="AD96">
        <f t="shared" si="24"/>
        <v>0</v>
      </c>
    </row>
    <row r="97" spans="1:30" x14ac:dyDescent="0.25">
      <c r="A97" t="s">
        <v>104</v>
      </c>
      <c r="C97">
        <v>0.17230149368215827</v>
      </c>
      <c r="D97" s="3">
        <v>0.1325009999566672</v>
      </c>
      <c r="E97" s="3">
        <v>0.27010066866235649</v>
      </c>
      <c r="F97" s="3">
        <v>6.0355875652708399E-3</v>
      </c>
      <c r="G97" s="3">
        <v>0</v>
      </c>
      <c r="H97" s="3">
        <v>9.1433705584706801E-2</v>
      </c>
      <c r="I97" s="3">
        <v>0</v>
      </c>
      <c r="J97" s="3">
        <v>0</v>
      </c>
      <c r="K97" s="3">
        <v>0.31181091943227651</v>
      </c>
      <c r="L97" s="3">
        <v>2.3396979320061104E-2</v>
      </c>
      <c r="M97" s="3">
        <v>0</v>
      </c>
      <c r="N97" s="3">
        <v>0.29722213943532833</v>
      </c>
      <c r="P97">
        <f t="shared" si="12"/>
        <v>0.76900668197972566</v>
      </c>
      <c r="Q97">
        <f t="shared" si="13"/>
        <v>0.74464349471909164</v>
      </c>
      <c r="R97">
        <f t="shared" si="14"/>
        <v>0.83919687970689372</v>
      </c>
      <c r="U97">
        <f t="shared" si="15"/>
        <v>0.38433691585009166</v>
      </c>
      <c r="V97">
        <f t="shared" si="16"/>
        <v>0</v>
      </c>
      <c r="W97">
        <f t="shared" si="17"/>
        <v>1.6353925740262357E-2</v>
      </c>
      <c r="X97">
        <f t="shared" si="18"/>
        <v>0.39561205304082409</v>
      </c>
      <c r="Y97">
        <f t="shared" si="19"/>
        <v>0</v>
      </c>
      <c r="Z97">
        <f t="shared" si="20"/>
        <v>0</v>
      </c>
      <c r="AA97">
        <f t="shared" si="21"/>
        <v>0</v>
      </c>
      <c r="AB97">
        <f t="shared" si="22"/>
        <v>0.23850674703693669</v>
      </c>
      <c r="AC97">
        <f t="shared" si="23"/>
        <v>0</v>
      </c>
      <c r="AD97">
        <f t="shared" si="24"/>
        <v>0</v>
      </c>
    </row>
    <row r="98" spans="1:30" x14ac:dyDescent="0.25">
      <c r="A98" t="s">
        <v>105</v>
      </c>
      <c r="C98">
        <v>0.17398895181375931</v>
      </c>
      <c r="D98" s="3">
        <v>0.13499999996264311</v>
      </c>
      <c r="E98" s="3">
        <v>0.27971201831228765</v>
      </c>
      <c r="F98" s="3">
        <v>0</v>
      </c>
      <c r="G98" s="3">
        <v>0</v>
      </c>
      <c r="H98" s="3">
        <v>9.5541406403546539E-2</v>
      </c>
      <c r="I98" s="3">
        <v>0</v>
      </c>
      <c r="J98" s="3">
        <v>0</v>
      </c>
      <c r="K98" s="3">
        <v>0.30392773455832756</v>
      </c>
      <c r="L98" s="3">
        <v>2.6769507002074391E-2</v>
      </c>
      <c r="M98" s="3">
        <v>0</v>
      </c>
      <c r="N98" s="3">
        <v>0.29404933372376407</v>
      </c>
      <c r="P98">
        <f t="shared" si="12"/>
        <v>0.77591133549186142</v>
      </c>
      <c r="Q98">
        <f t="shared" si="13"/>
        <v>0.75476945516471217</v>
      </c>
      <c r="R98">
        <f t="shared" si="14"/>
        <v>0.84827068482978185</v>
      </c>
      <c r="U98">
        <f t="shared" si="15"/>
        <v>0.36488698092138649</v>
      </c>
      <c r="V98">
        <f t="shared" si="16"/>
        <v>0</v>
      </c>
      <c r="W98">
        <f t="shared" si="17"/>
        <v>2.0039417618725498E-2</v>
      </c>
      <c r="X98">
        <f t="shared" si="18"/>
        <v>0.43223104448384952</v>
      </c>
      <c r="Y98">
        <f t="shared" si="19"/>
        <v>0</v>
      </c>
      <c r="Z98">
        <f t="shared" si="20"/>
        <v>0</v>
      </c>
      <c r="AA98">
        <f t="shared" si="21"/>
        <v>0</v>
      </c>
      <c r="AB98">
        <f t="shared" si="22"/>
        <v>0.23174579614254998</v>
      </c>
      <c r="AC98">
        <f t="shared" si="23"/>
        <v>0</v>
      </c>
      <c r="AD98">
        <f t="shared" si="24"/>
        <v>0</v>
      </c>
    </row>
    <row r="99" spans="1:30" x14ac:dyDescent="0.25">
      <c r="A99" t="s">
        <v>106</v>
      </c>
      <c r="C99">
        <v>0.17578676048435335</v>
      </c>
      <c r="D99" s="3">
        <v>0.13749999999743268</v>
      </c>
      <c r="E99" s="3">
        <v>0.28985393032907936</v>
      </c>
      <c r="F99" s="3">
        <v>0</v>
      </c>
      <c r="G99" s="3">
        <v>0</v>
      </c>
      <c r="H99" s="3">
        <v>0.10008548362110561</v>
      </c>
      <c r="I99" s="3">
        <v>0</v>
      </c>
      <c r="J99" s="3">
        <v>0</v>
      </c>
      <c r="K99" s="3">
        <v>0.29287863701471206</v>
      </c>
      <c r="L99" s="3">
        <v>3.0170764033686414E-2</v>
      </c>
      <c r="M99" s="3">
        <v>0</v>
      </c>
      <c r="N99" s="3">
        <v>0.28701118500141642</v>
      </c>
      <c r="P99">
        <f t="shared" si="12"/>
        <v>0.78219770145699596</v>
      </c>
      <c r="Q99">
        <f t="shared" si="13"/>
        <v>0.76189698947325779</v>
      </c>
      <c r="R99">
        <f t="shared" si="14"/>
        <v>0.85637301975815838</v>
      </c>
      <c r="U99">
        <f t="shared" si="15"/>
        <v>0.34543703879853493</v>
      </c>
      <c r="V99">
        <f t="shared" si="16"/>
        <v>0</v>
      </c>
      <c r="W99">
        <f t="shared" si="17"/>
        <v>2.3724913331528499E-2</v>
      </c>
      <c r="X99">
        <f t="shared" si="18"/>
        <v>0.46885003390808716</v>
      </c>
      <c r="Y99">
        <f t="shared" si="19"/>
        <v>0</v>
      </c>
      <c r="Z99">
        <f t="shared" si="20"/>
        <v>0</v>
      </c>
      <c r="AA99">
        <f t="shared" si="21"/>
        <v>0</v>
      </c>
      <c r="AB99">
        <f t="shared" si="22"/>
        <v>0.22498486390954445</v>
      </c>
      <c r="AC99">
        <f t="shared" si="23"/>
        <v>0</v>
      </c>
      <c r="AD99">
        <f t="shared" si="24"/>
        <v>0</v>
      </c>
    </row>
    <row r="100" spans="1:30" x14ac:dyDescent="0.25">
      <c r="A100" t="s">
        <v>107</v>
      </c>
      <c r="C100">
        <v>0.17769741922756774</v>
      </c>
      <c r="D100" s="3">
        <v>0.1399999999877658</v>
      </c>
      <c r="E100" s="3">
        <v>0.29982992774403877</v>
      </c>
      <c r="F100" s="3">
        <v>0</v>
      </c>
      <c r="G100" s="3">
        <v>0</v>
      </c>
      <c r="H100" s="3">
        <v>0.10464963945536092</v>
      </c>
      <c r="I100" s="3">
        <v>0</v>
      </c>
      <c r="J100" s="3">
        <v>0</v>
      </c>
      <c r="K100" s="3">
        <v>0.28031588746374247</v>
      </c>
      <c r="L100" s="3">
        <v>3.3363797401905024E-2</v>
      </c>
      <c r="M100" s="3">
        <v>0</v>
      </c>
      <c r="N100" s="3">
        <v>0.28184074793495284</v>
      </c>
      <c r="P100">
        <f t="shared" si="12"/>
        <v>0.78785612417069018</v>
      </c>
      <c r="Q100">
        <f t="shared" si="13"/>
        <v>0.76858799424021274</v>
      </c>
      <c r="R100">
        <f t="shared" si="14"/>
        <v>0.86371657042493266</v>
      </c>
      <c r="U100">
        <f t="shared" si="15"/>
        <v>0.32598709952301103</v>
      </c>
      <c r="V100">
        <f t="shared" si="16"/>
        <v>0</v>
      </c>
      <c r="W100">
        <f t="shared" si="17"/>
        <v>2.7410403176437597E-2</v>
      </c>
      <c r="X100">
        <f t="shared" si="18"/>
        <v>0.50546902509727321</v>
      </c>
      <c r="Y100">
        <f t="shared" si="19"/>
        <v>0</v>
      </c>
      <c r="Z100">
        <f t="shared" si="20"/>
        <v>0</v>
      </c>
      <c r="AA100">
        <f t="shared" si="21"/>
        <v>0</v>
      </c>
      <c r="AB100">
        <f t="shared" si="22"/>
        <v>0.21822392661757867</v>
      </c>
      <c r="AC100">
        <f t="shared" si="23"/>
        <v>0</v>
      </c>
      <c r="AD100">
        <f t="shared" si="24"/>
        <v>0</v>
      </c>
    </row>
    <row r="101" spans="1:30" x14ac:dyDescent="0.25">
      <c r="A101" t="s">
        <v>108</v>
      </c>
      <c r="C101">
        <v>0.17971790189897521</v>
      </c>
      <c r="D101" s="3">
        <v>0.14249999999743118</v>
      </c>
      <c r="E101" s="3">
        <v>0.30997167465337366</v>
      </c>
      <c r="F101" s="3">
        <v>0</v>
      </c>
      <c r="G101" s="3">
        <v>0</v>
      </c>
      <c r="H101" s="3">
        <v>0.10919379098683693</v>
      </c>
      <c r="I101" s="3">
        <v>0</v>
      </c>
      <c r="J101" s="3">
        <v>0</v>
      </c>
      <c r="K101" s="3">
        <v>0.26926683855793149</v>
      </c>
      <c r="L101" s="3">
        <v>3.6765092536066385E-2</v>
      </c>
      <c r="M101" s="3">
        <v>0</v>
      </c>
      <c r="N101" s="3">
        <v>0.27480260326579159</v>
      </c>
      <c r="P101">
        <f t="shared" si="12"/>
        <v>0.79290932339914966</v>
      </c>
      <c r="Q101">
        <f t="shared" si="13"/>
        <v>0.77571561191041383</v>
      </c>
      <c r="R101">
        <f t="shared" si="14"/>
        <v>0.87040500837676937</v>
      </c>
      <c r="U101">
        <f t="shared" si="15"/>
        <v>0.30653716095415851</v>
      </c>
      <c r="V101">
        <f t="shared" si="16"/>
        <v>0</v>
      </c>
      <c r="W101">
        <f t="shared" si="17"/>
        <v>3.1095898075206973E-2</v>
      </c>
      <c r="X101">
        <f t="shared" si="18"/>
        <v>0.54208801527897377</v>
      </c>
      <c r="Y101">
        <f t="shared" si="19"/>
        <v>0</v>
      </c>
      <c r="Z101">
        <f t="shared" si="20"/>
        <v>0</v>
      </c>
      <c r="AA101">
        <f t="shared" si="21"/>
        <v>0</v>
      </c>
      <c r="AB101">
        <f t="shared" si="22"/>
        <v>0.21146298458784829</v>
      </c>
      <c r="AC101">
        <f t="shared" si="23"/>
        <v>0</v>
      </c>
      <c r="AD101">
        <f t="shared" si="24"/>
        <v>0</v>
      </c>
    </row>
    <row r="102" spans="1:30" x14ac:dyDescent="0.25">
      <c r="A102" t="s">
        <v>109</v>
      </c>
      <c r="C102">
        <v>0.18184398137642321</v>
      </c>
      <c r="D102" s="3">
        <v>0.1449999999877658</v>
      </c>
      <c r="E102" s="3">
        <v>0.31994767271760366</v>
      </c>
      <c r="F102" s="3">
        <v>0</v>
      </c>
      <c r="G102" s="3">
        <v>0</v>
      </c>
      <c r="H102" s="3">
        <v>0.1137579455392102</v>
      </c>
      <c r="I102" s="3">
        <v>0</v>
      </c>
      <c r="J102" s="3">
        <v>0</v>
      </c>
      <c r="K102" s="3">
        <v>0.2567040996865006</v>
      </c>
      <c r="L102" s="3">
        <v>3.9958129803903071E-2</v>
      </c>
      <c r="M102" s="3">
        <v>0</v>
      </c>
      <c r="N102" s="3">
        <v>0.2696321522527822</v>
      </c>
      <c r="P102">
        <f t="shared" si="12"/>
        <v>0.79738685267570597</v>
      </c>
      <c r="Q102">
        <f t="shared" si="13"/>
        <v>0.7824066220341076</v>
      </c>
      <c r="R102">
        <f t="shared" si="14"/>
        <v>0.87638592210778465</v>
      </c>
      <c r="U102">
        <f t="shared" si="15"/>
        <v>0.28708721512858509</v>
      </c>
      <c r="V102">
        <f t="shared" si="16"/>
        <v>0</v>
      </c>
      <c r="W102">
        <f t="shared" si="17"/>
        <v>3.4781393985109176E-2</v>
      </c>
      <c r="X102">
        <f t="shared" si="18"/>
        <v>0.57870700403651765</v>
      </c>
      <c r="Y102">
        <f t="shared" si="19"/>
        <v>0</v>
      </c>
      <c r="Z102">
        <f t="shared" si="20"/>
        <v>0</v>
      </c>
      <c r="AA102">
        <f t="shared" si="21"/>
        <v>0</v>
      </c>
      <c r="AB102">
        <f t="shared" si="22"/>
        <v>0.20470206294280124</v>
      </c>
      <c r="AC102">
        <f t="shared" si="23"/>
        <v>0</v>
      </c>
      <c r="AD102">
        <f t="shared" si="24"/>
        <v>0</v>
      </c>
    </row>
    <row r="103" spans="1:30" x14ac:dyDescent="0.25">
      <c r="A103" t="s">
        <v>110</v>
      </c>
      <c r="C103">
        <v>0.18407255821442517</v>
      </c>
      <c r="D103" s="3">
        <v>0.14749999999743121</v>
      </c>
      <c r="E103" s="3">
        <v>0.33008942714892098</v>
      </c>
      <c r="F103" s="3">
        <v>0</v>
      </c>
      <c r="G103" s="3">
        <v>0</v>
      </c>
      <c r="H103" s="3">
        <v>0.11830209210171716</v>
      </c>
      <c r="I103" s="3">
        <v>0</v>
      </c>
      <c r="J103" s="3">
        <v>0</v>
      </c>
      <c r="K103" s="3">
        <v>0.24565504602950999</v>
      </c>
      <c r="L103" s="3">
        <v>4.3359425338450587E-2</v>
      </c>
      <c r="M103" s="3">
        <v>0</v>
      </c>
      <c r="N103" s="3">
        <v>0.26259400938140126</v>
      </c>
      <c r="P103">
        <f t="shared" si="12"/>
        <v>0.80131444593500589</v>
      </c>
      <c r="Q103">
        <f t="shared" si="13"/>
        <v>0.78953423730109396</v>
      </c>
      <c r="R103">
        <f t="shared" si="14"/>
        <v>0.88176941527299646</v>
      </c>
      <c r="U103">
        <f t="shared" si="15"/>
        <v>0.26763727922383956</v>
      </c>
      <c r="V103">
        <f t="shared" si="16"/>
        <v>0</v>
      </c>
      <c r="W103">
        <f t="shared" si="17"/>
        <v>3.8466894675181135E-2</v>
      </c>
      <c r="X103">
        <f t="shared" si="18"/>
        <v>0.61532599338671201</v>
      </c>
      <c r="Y103">
        <f t="shared" si="19"/>
        <v>0</v>
      </c>
      <c r="Z103">
        <f t="shared" si="20"/>
        <v>0</v>
      </c>
      <c r="AA103">
        <f t="shared" si="21"/>
        <v>0</v>
      </c>
      <c r="AB103">
        <f t="shared" si="22"/>
        <v>0.1979411101122393</v>
      </c>
      <c r="AC103">
        <f t="shared" si="23"/>
        <v>0</v>
      </c>
      <c r="AD103">
        <f t="shared" si="24"/>
        <v>0</v>
      </c>
    </row>
    <row r="104" spans="1:30" x14ac:dyDescent="0.25">
      <c r="A104" t="s">
        <v>111</v>
      </c>
      <c r="C104">
        <v>0.18639940355967888</v>
      </c>
      <c r="D104" s="3">
        <v>0.14999999998776584</v>
      </c>
      <c r="E104" s="3">
        <v>0.3400654256842664</v>
      </c>
      <c r="F104" s="3">
        <v>0</v>
      </c>
      <c r="G104" s="3">
        <v>0</v>
      </c>
      <c r="H104" s="3">
        <v>0.12286624610359734</v>
      </c>
      <c r="I104" s="3">
        <v>0</v>
      </c>
      <c r="J104" s="3">
        <v>0</v>
      </c>
      <c r="K104" s="3">
        <v>0.23309230915410503</v>
      </c>
      <c r="L104" s="3">
        <v>4.6552463537865268E-2</v>
      </c>
      <c r="M104" s="3">
        <v>0</v>
      </c>
      <c r="N104" s="3">
        <v>0.25742355552016599</v>
      </c>
      <c r="P104">
        <f t="shared" si="12"/>
        <v>0.80472360492151918</v>
      </c>
      <c r="Q104">
        <f t="shared" si="13"/>
        <v>0.7962252485198007</v>
      </c>
      <c r="R104">
        <f t="shared" si="14"/>
        <v>0.88650465548560975</v>
      </c>
      <c r="U104">
        <f t="shared" si="15"/>
        <v>0.2481873385299854</v>
      </c>
      <c r="V104">
        <f t="shared" si="16"/>
        <v>0</v>
      </c>
      <c r="W104">
        <f t="shared" si="17"/>
        <v>4.2152385668872833E-2</v>
      </c>
      <c r="X104">
        <f t="shared" si="18"/>
        <v>0.65194498409066648</v>
      </c>
      <c r="Y104">
        <f t="shared" si="19"/>
        <v>0</v>
      </c>
      <c r="Z104">
        <f t="shared" si="20"/>
        <v>0</v>
      </c>
      <c r="AA104">
        <f t="shared" si="21"/>
        <v>0</v>
      </c>
      <c r="AB104">
        <f t="shared" si="22"/>
        <v>0.19118017628925221</v>
      </c>
      <c r="AC104">
        <f t="shared" si="23"/>
        <v>0</v>
      </c>
      <c r="AD104">
        <f t="shared" si="24"/>
        <v>0</v>
      </c>
    </row>
    <row r="105" spans="1:30" x14ac:dyDescent="0.25">
      <c r="A105" t="s">
        <v>112</v>
      </c>
      <c r="C105">
        <v>0.1888214300174319</v>
      </c>
      <c r="D105" s="3">
        <v>0.15249999999743125</v>
      </c>
      <c r="E105" s="3">
        <v>0.35020718369110476</v>
      </c>
      <c r="F105" s="3">
        <v>0</v>
      </c>
      <c r="G105" s="3">
        <v>0</v>
      </c>
      <c r="H105" s="3">
        <v>0.12741038833675364</v>
      </c>
      <c r="I105" s="3">
        <v>0</v>
      </c>
      <c r="J105" s="3">
        <v>0</v>
      </c>
      <c r="K105" s="3">
        <v>0.22204324784494558</v>
      </c>
      <c r="L105" s="3">
        <v>4.9953761442350739E-2</v>
      </c>
      <c r="M105" s="3">
        <v>0</v>
      </c>
      <c r="N105" s="3">
        <v>0.25038541868484532</v>
      </c>
      <c r="P105">
        <f t="shared" si="12"/>
        <v>0.8076413783295282</v>
      </c>
      <c r="Q105">
        <f t="shared" si="13"/>
        <v>0.80335286352819857</v>
      </c>
      <c r="R105">
        <f t="shared" si="14"/>
        <v>0.89070566424362418</v>
      </c>
      <c r="U105">
        <f t="shared" si="15"/>
        <v>0.22873740201350951</v>
      </c>
      <c r="V105">
        <f t="shared" si="16"/>
        <v>0</v>
      </c>
      <c r="W105">
        <f t="shared" si="17"/>
        <v>4.5837877961175763E-2</v>
      </c>
      <c r="X105">
        <f t="shared" si="18"/>
        <v>0.68856397518414991</v>
      </c>
      <c r="Y105">
        <f t="shared" si="19"/>
        <v>0</v>
      </c>
      <c r="Z105">
        <f t="shared" si="20"/>
        <v>0</v>
      </c>
      <c r="AA105">
        <f t="shared" si="21"/>
        <v>0</v>
      </c>
      <c r="AB105">
        <f t="shared" si="22"/>
        <v>0.1844192297447835</v>
      </c>
      <c r="AC105">
        <f t="shared" si="23"/>
        <v>0</v>
      </c>
      <c r="AD105">
        <f t="shared" si="24"/>
        <v>0</v>
      </c>
    </row>
    <row r="106" spans="1:30" x14ac:dyDescent="0.25">
      <c r="A106" t="s">
        <v>113</v>
      </c>
      <c r="C106">
        <v>0.19133448474821024</v>
      </c>
      <c r="D106" s="3">
        <v>0.15499999998776573</v>
      </c>
      <c r="E106" s="3">
        <v>0.36018318141283145</v>
      </c>
      <c r="F106" s="3">
        <v>0</v>
      </c>
      <c r="G106" s="3">
        <v>0</v>
      </c>
      <c r="H106" s="3">
        <v>0.13197454592177582</v>
      </c>
      <c r="I106" s="3">
        <v>0</v>
      </c>
      <c r="J106" s="3">
        <v>0</v>
      </c>
      <c r="K106" s="3">
        <v>0.20948049120010453</v>
      </c>
      <c r="L106" s="3">
        <v>5.3146789997714612E-2</v>
      </c>
      <c r="M106" s="3">
        <v>0</v>
      </c>
      <c r="N106" s="3">
        <v>0.24521499146757367</v>
      </c>
      <c r="P106">
        <f t="shared" si="12"/>
        <v>0.81009965449636812</v>
      </c>
      <c r="Q106">
        <f t="shared" si="13"/>
        <v>0.81004386259110872</v>
      </c>
      <c r="R106">
        <f t="shared" si="14"/>
        <v>0.8943216760265903</v>
      </c>
      <c r="U106">
        <f t="shared" si="15"/>
        <v>0.20928746780393265</v>
      </c>
      <c r="V106">
        <f t="shared" si="16"/>
        <v>0</v>
      </c>
      <c r="W106">
        <f t="shared" si="17"/>
        <v>4.9523373370628967E-2</v>
      </c>
      <c r="X106">
        <f t="shared" si="18"/>
        <v>0.72518296593776377</v>
      </c>
      <c r="Y106">
        <f t="shared" si="19"/>
        <v>0</v>
      </c>
      <c r="Z106">
        <f t="shared" si="20"/>
        <v>0</v>
      </c>
      <c r="AA106">
        <f t="shared" si="21"/>
        <v>0</v>
      </c>
      <c r="AB106">
        <f t="shared" si="22"/>
        <v>0.17765827492439745</v>
      </c>
      <c r="AC106">
        <f t="shared" si="23"/>
        <v>0</v>
      </c>
      <c r="AD106">
        <f t="shared" si="24"/>
        <v>0</v>
      </c>
    </row>
    <row r="107" spans="1:30" x14ac:dyDescent="0.25">
      <c r="A107" t="s">
        <v>114</v>
      </c>
      <c r="C107">
        <v>0.19393556017385069</v>
      </c>
      <c r="D107" s="3">
        <v>0.15749999999743128</v>
      </c>
      <c r="E107" s="3">
        <v>0.37032493644082454</v>
      </c>
      <c r="F107" s="3">
        <v>0</v>
      </c>
      <c r="G107" s="3">
        <v>0</v>
      </c>
      <c r="H107" s="3">
        <v>0.13651868868822944</v>
      </c>
      <c r="I107" s="3">
        <v>0</v>
      </c>
      <c r="J107" s="3">
        <v>0</v>
      </c>
      <c r="K107" s="3">
        <v>0.19843143803150626</v>
      </c>
      <c r="L107" s="3">
        <v>5.6548091549179967E-2</v>
      </c>
      <c r="M107" s="3">
        <v>0</v>
      </c>
      <c r="N107" s="3">
        <v>0.23817684529025984</v>
      </c>
      <c r="P107">
        <f t="shared" si="12"/>
        <v>0.81212542896332529</v>
      </c>
      <c r="Q107">
        <f t="shared" si="13"/>
        <v>0.81717148312793153</v>
      </c>
      <c r="R107">
        <f t="shared" si="14"/>
        <v>0.89746850781996723</v>
      </c>
      <c r="U107">
        <f t="shared" si="15"/>
        <v>0.18983751638690491</v>
      </c>
      <c r="V107">
        <f t="shared" si="16"/>
        <v>0</v>
      </c>
      <c r="W107">
        <f t="shared" si="17"/>
        <v>5.3208865299594302E-2</v>
      </c>
      <c r="X107">
        <f t="shared" si="18"/>
        <v>0.76180195469397949</v>
      </c>
      <c r="Y107">
        <f t="shared" si="19"/>
        <v>0</v>
      </c>
      <c r="Z107">
        <f t="shared" si="20"/>
        <v>0</v>
      </c>
      <c r="AA107">
        <f t="shared" si="21"/>
        <v>0</v>
      </c>
      <c r="AB107">
        <f t="shared" si="22"/>
        <v>0.17089737147368908</v>
      </c>
      <c r="AC107">
        <f t="shared" si="23"/>
        <v>0</v>
      </c>
      <c r="AD107">
        <f t="shared" si="24"/>
        <v>0</v>
      </c>
    </row>
    <row r="108" spans="1:30" x14ac:dyDescent="0.25">
      <c r="A108" t="s">
        <v>115</v>
      </c>
      <c r="C108">
        <v>0.19662063925795364</v>
      </c>
      <c r="D108" s="3">
        <v>0.15999999998776587</v>
      </c>
      <c r="E108" s="3">
        <v>0.38030092961547068</v>
      </c>
      <c r="F108" s="3">
        <v>0</v>
      </c>
      <c r="G108" s="3">
        <v>0</v>
      </c>
      <c r="H108" s="3">
        <v>0.14108285546057647</v>
      </c>
      <c r="I108" s="3">
        <v>0</v>
      </c>
      <c r="J108" s="3">
        <v>0</v>
      </c>
      <c r="K108" s="3">
        <v>0.18586871326691559</v>
      </c>
      <c r="L108" s="3">
        <v>5.9741115633460899E-2</v>
      </c>
      <c r="M108" s="3">
        <v>0</v>
      </c>
      <c r="N108" s="3">
        <v>0.23300638602357651</v>
      </c>
      <c r="P108">
        <f t="shared" si="12"/>
        <v>0.81374977007299909</v>
      </c>
      <c r="Q108">
        <f t="shared" si="13"/>
        <v>0.82386248551728536</v>
      </c>
      <c r="R108">
        <f t="shared" si="14"/>
        <v>0.90009429507797067</v>
      </c>
      <c r="U108">
        <f t="shared" si="15"/>
        <v>0.17038758351118496</v>
      </c>
      <c r="V108">
        <f t="shared" si="16"/>
        <v>0</v>
      </c>
      <c r="W108">
        <f t="shared" si="17"/>
        <v>5.6894363578499703E-2</v>
      </c>
      <c r="X108">
        <f t="shared" si="18"/>
        <v>0.79842094507107586</v>
      </c>
      <c r="Y108">
        <f t="shared" si="19"/>
        <v>0</v>
      </c>
      <c r="Z108">
        <f t="shared" si="20"/>
        <v>0</v>
      </c>
      <c r="AA108">
        <f t="shared" si="21"/>
        <v>0</v>
      </c>
      <c r="AB108">
        <f t="shared" si="22"/>
        <v>0.16413641121210443</v>
      </c>
      <c r="AC108">
        <f t="shared" si="23"/>
        <v>0</v>
      </c>
      <c r="AD108">
        <f t="shared" si="24"/>
        <v>0</v>
      </c>
    </row>
    <row r="109" spans="1:30" x14ac:dyDescent="0.25">
      <c r="A109" t="s">
        <v>116</v>
      </c>
      <c r="C109">
        <v>0.19938684555256947</v>
      </c>
      <c r="D109" s="3">
        <v>0.1624999999950173</v>
      </c>
      <c r="E109" s="3">
        <v>0.39044351896072815</v>
      </c>
      <c r="F109" s="3">
        <v>0</v>
      </c>
      <c r="G109" s="3">
        <v>0</v>
      </c>
      <c r="H109" s="3">
        <v>0.14562959900684266</v>
      </c>
      <c r="I109" s="3">
        <v>0</v>
      </c>
      <c r="J109" s="3">
        <v>0</v>
      </c>
      <c r="K109" s="3">
        <v>0.17482408739802077</v>
      </c>
      <c r="L109" s="3">
        <v>6.3138167884404642E-2</v>
      </c>
      <c r="M109" s="3">
        <v>0</v>
      </c>
      <c r="N109" s="3">
        <v>0.22596462675000373</v>
      </c>
      <c r="P109">
        <f t="shared" si="12"/>
        <v>0.81499860005645786</v>
      </c>
      <c r="Q109">
        <f t="shared" si="13"/>
        <v>0.83098700106952073</v>
      </c>
      <c r="R109">
        <f t="shared" si="14"/>
        <v>0.90231464280809492</v>
      </c>
      <c r="U109">
        <f t="shared" si="15"/>
        <v>0.15093764094010362</v>
      </c>
      <c r="V109">
        <f t="shared" si="16"/>
        <v>0</v>
      </c>
      <c r="W109">
        <f t="shared" si="17"/>
        <v>6.0579854593633978E-2</v>
      </c>
      <c r="X109">
        <f t="shared" si="18"/>
        <v>0.83503993544356592</v>
      </c>
      <c r="Y109">
        <f t="shared" si="19"/>
        <v>0</v>
      </c>
      <c r="Z109">
        <f t="shared" si="20"/>
        <v>0</v>
      </c>
      <c r="AA109">
        <f t="shared" si="21"/>
        <v>0</v>
      </c>
      <c r="AB109">
        <f t="shared" si="22"/>
        <v>0.15737548281534386</v>
      </c>
      <c r="AC109">
        <f t="shared" si="23"/>
        <v>0</v>
      </c>
      <c r="AD109">
        <f t="shared" si="24"/>
        <v>0</v>
      </c>
    </row>
    <row r="110" spans="1:30" x14ac:dyDescent="0.25">
      <c r="A110" t="s">
        <v>117</v>
      </c>
      <c r="C110">
        <v>0.20223033855587572</v>
      </c>
      <c r="D110" s="3">
        <v>0.1649999999877455</v>
      </c>
      <c r="E110" s="3">
        <v>0.4004186940033001</v>
      </c>
      <c r="F110" s="3">
        <v>0</v>
      </c>
      <c r="G110" s="3">
        <v>0</v>
      </c>
      <c r="H110" s="3">
        <v>0.15019114361997504</v>
      </c>
      <c r="I110" s="3">
        <v>0</v>
      </c>
      <c r="J110" s="3">
        <v>0</v>
      </c>
      <c r="K110" s="3">
        <v>0.16225688863804527</v>
      </c>
      <c r="L110" s="3">
        <v>6.6335452411486487E-2</v>
      </c>
      <c r="M110" s="3">
        <v>0</v>
      </c>
      <c r="N110" s="3">
        <v>0.22079782132719328</v>
      </c>
      <c r="P110">
        <f t="shared" ref="P110:P156" si="25">D110/C110</f>
        <v>0.81590131908994667</v>
      </c>
      <c r="Q110">
        <f t="shared" ref="Q110:Q156" si="26">SUM(U74:AD74)</f>
        <v>0.83768110530603579</v>
      </c>
      <c r="R110">
        <f t="shared" ref="R110:R156" si="27">P110*SQRT(1+(Q110/3)*P110)</f>
        <v>0.90407672500735492</v>
      </c>
      <c r="U110">
        <f t="shared" si="15"/>
        <v>0.1314876957019169</v>
      </c>
      <c r="V110">
        <f t="shared" si="16"/>
        <v>0</v>
      </c>
      <c r="W110">
        <f t="shared" si="17"/>
        <v>6.4265347833979733E-2</v>
      </c>
      <c r="X110">
        <f t="shared" si="18"/>
        <v>0.87165892491125607</v>
      </c>
      <c r="Y110">
        <f t="shared" si="19"/>
        <v>0</v>
      </c>
      <c r="Z110">
        <f t="shared" si="20"/>
        <v>0</v>
      </c>
      <c r="AA110">
        <f t="shared" si="21"/>
        <v>0</v>
      </c>
      <c r="AB110">
        <f t="shared" si="22"/>
        <v>0.15061456087401481</v>
      </c>
      <c r="AC110">
        <f t="shared" si="23"/>
        <v>0</v>
      </c>
      <c r="AD110">
        <f t="shared" si="24"/>
        <v>0</v>
      </c>
    </row>
    <row r="111" spans="1:30" x14ac:dyDescent="0.25">
      <c r="A111" t="s">
        <v>118</v>
      </c>
      <c r="C111">
        <v>0.20514840871928403</v>
      </c>
      <c r="D111" s="3">
        <v>0.16749999999743118</v>
      </c>
      <c r="E111" s="3">
        <v>0.41056043862258507</v>
      </c>
      <c r="F111" s="3">
        <v>0</v>
      </c>
      <c r="G111" s="3">
        <v>0</v>
      </c>
      <c r="H111" s="3">
        <v>0.15473529287458851</v>
      </c>
      <c r="I111" s="3">
        <v>0</v>
      </c>
      <c r="J111" s="3">
        <v>0</v>
      </c>
      <c r="K111" s="3">
        <v>0.15120783706824836</v>
      </c>
      <c r="L111" s="3">
        <v>6.9736752987843376E-2</v>
      </c>
      <c r="M111" s="3">
        <v>0</v>
      </c>
      <c r="N111" s="3">
        <v>0.21375967844673466</v>
      </c>
      <c r="P111">
        <f t="shared" si="25"/>
        <v>0.81648208262063948</v>
      </c>
      <c r="Q111">
        <f t="shared" si="26"/>
        <v>0.84480872783314709</v>
      </c>
      <c r="R111">
        <f t="shared" si="27"/>
        <v>0.90549435904242703</v>
      </c>
      <c r="U111">
        <f t="shared" si="15"/>
        <v>0.11203776188961559</v>
      </c>
      <c r="V111">
        <f t="shared" si="16"/>
        <v>0</v>
      </c>
      <c r="W111">
        <f t="shared" si="17"/>
        <v>6.7950843660409002E-2</v>
      </c>
      <c r="X111">
        <f t="shared" si="18"/>
        <v>0.90827791568091876</v>
      </c>
      <c r="Y111">
        <f t="shared" si="19"/>
        <v>0</v>
      </c>
      <c r="Z111">
        <f t="shared" si="20"/>
        <v>0</v>
      </c>
      <c r="AA111">
        <f t="shared" si="21"/>
        <v>0</v>
      </c>
      <c r="AB111">
        <f t="shared" si="22"/>
        <v>0.14385360462068128</v>
      </c>
      <c r="AC111">
        <f t="shared" si="23"/>
        <v>0</v>
      </c>
      <c r="AD111">
        <f t="shared" si="24"/>
        <v>0</v>
      </c>
    </row>
    <row r="112" spans="1:30" x14ac:dyDescent="0.25">
      <c r="A112" t="s">
        <v>130</v>
      </c>
      <c r="C112">
        <v>0.20813742384430767</v>
      </c>
      <c r="D112" s="3">
        <v>0.16999999998776602</v>
      </c>
      <c r="E112" s="3">
        <v>0.42053645248208216</v>
      </c>
      <c r="F112" s="3">
        <v>0</v>
      </c>
      <c r="G112" s="3">
        <v>0</v>
      </c>
      <c r="H112" s="3">
        <v>0.1592994468776546</v>
      </c>
      <c r="I112" s="3">
        <v>0</v>
      </c>
      <c r="J112" s="3">
        <v>0</v>
      </c>
      <c r="K112" s="3">
        <v>0.13864510541995947</v>
      </c>
      <c r="L112" s="3">
        <v>7.2929777992303865E-2</v>
      </c>
      <c r="M112" s="3">
        <v>0</v>
      </c>
      <c r="N112" s="3">
        <v>0.20858921722799989</v>
      </c>
      <c r="P112">
        <f t="shared" si="25"/>
        <v>0.81676806048551143</v>
      </c>
      <c r="Q112">
        <f t="shared" si="26"/>
        <v>0.85149972465019774</v>
      </c>
      <c r="R112">
        <f t="shared" si="27"/>
        <v>0.9065117060693304</v>
      </c>
      <c r="U112">
        <f t="shared" si="15"/>
        <v>9.2587819218210618E-2</v>
      </c>
      <c r="V112">
        <f t="shared" si="16"/>
        <v>0</v>
      </c>
      <c r="W112">
        <f t="shared" si="17"/>
        <v>7.163633692180317E-2</v>
      </c>
      <c r="X112">
        <f t="shared" si="18"/>
        <v>0.94489690553836858</v>
      </c>
      <c r="Y112">
        <f t="shared" si="19"/>
        <v>0</v>
      </c>
      <c r="Z112">
        <f t="shared" si="20"/>
        <v>0</v>
      </c>
      <c r="AA112">
        <f t="shared" si="21"/>
        <v>0</v>
      </c>
      <c r="AB112">
        <f t="shared" si="22"/>
        <v>0.13709267531127345</v>
      </c>
      <c r="AC112">
        <f t="shared" si="23"/>
        <v>0</v>
      </c>
      <c r="AD112">
        <f t="shared" si="24"/>
        <v>0</v>
      </c>
    </row>
    <row r="113" spans="1:30" x14ac:dyDescent="0.25">
      <c r="A113" t="s">
        <v>131</v>
      </c>
      <c r="C113">
        <v>0.21119485939440008</v>
      </c>
      <c r="D113" s="3">
        <v>0.17249999999743101</v>
      </c>
      <c r="E113" s="3">
        <v>0.4306781894511138</v>
      </c>
      <c r="F113" s="3">
        <v>0</v>
      </c>
      <c r="G113" s="3">
        <v>0</v>
      </c>
      <c r="H113" s="3">
        <v>0.1638436000735683</v>
      </c>
      <c r="I113" s="3">
        <v>0</v>
      </c>
      <c r="J113" s="3">
        <v>0</v>
      </c>
      <c r="K113" s="3">
        <v>0.1275960532322768</v>
      </c>
      <c r="L113" s="3">
        <v>7.6331078871685387E-2</v>
      </c>
      <c r="M113" s="3">
        <v>0</v>
      </c>
      <c r="N113" s="3">
        <v>0.20155107837135566</v>
      </c>
      <c r="P113">
        <f t="shared" si="25"/>
        <v>0.81678124407039865</v>
      </c>
      <c r="Q113">
        <f t="shared" si="26"/>
        <v>0.85862734919483308</v>
      </c>
      <c r="R113">
        <f t="shared" si="27"/>
        <v>0.90724148595295873</v>
      </c>
      <c r="U113">
        <f t="shared" si="15"/>
        <v>7.3137884720970311E-2</v>
      </c>
      <c r="V113">
        <f t="shared" si="16"/>
        <v>0</v>
      </c>
      <c r="W113">
        <f t="shared" si="17"/>
        <v>7.532183219922127E-2</v>
      </c>
      <c r="X113">
        <f t="shared" si="18"/>
        <v>0.98151589629670344</v>
      </c>
      <c r="Y113">
        <f t="shared" si="19"/>
        <v>0</v>
      </c>
      <c r="Z113">
        <f t="shared" si="20"/>
        <v>0</v>
      </c>
      <c r="AA113">
        <f t="shared" si="21"/>
        <v>0</v>
      </c>
      <c r="AB113">
        <f t="shared" si="22"/>
        <v>0.13033172135663881</v>
      </c>
      <c r="AC113">
        <f t="shared" si="23"/>
        <v>0</v>
      </c>
      <c r="AD113">
        <f t="shared" si="24"/>
        <v>0</v>
      </c>
    </row>
    <row r="114" spans="1:30" x14ac:dyDescent="0.25">
      <c r="A114" t="s">
        <v>132</v>
      </c>
      <c r="C114">
        <v>0.21431730657728129</v>
      </c>
      <c r="D114" s="3">
        <v>0.17499999998776594</v>
      </c>
      <c r="E114" s="3">
        <v>0.4406541976078624</v>
      </c>
      <c r="F114" s="3">
        <v>0</v>
      </c>
      <c r="G114" s="3">
        <v>0</v>
      </c>
      <c r="H114" s="3">
        <v>0.16840775271660802</v>
      </c>
      <c r="I114" s="3">
        <v>0</v>
      </c>
      <c r="J114" s="3">
        <v>0</v>
      </c>
      <c r="K114" s="3">
        <v>0.11503330952500551</v>
      </c>
      <c r="L114" s="3">
        <v>7.9524108904021354E-2</v>
      </c>
      <c r="M114" s="3">
        <v>0</v>
      </c>
      <c r="N114" s="3">
        <v>0.19638063124650282</v>
      </c>
      <c r="P114">
        <f t="shared" si="25"/>
        <v>0.81654628262446083</v>
      </c>
      <c r="Q114">
        <f t="shared" si="26"/>
        <v>0.86531834951801445</v>
      </c>
      <c r="R114">
        <f t="shared" si="27"/>
        <v>0.90762495283328659</v>
      </c>
      <c r="U114">
        <f t="shared" si="15"/>
        <v>5.3687939428056844E-2</v>
      </c>
      <c r="V114">
        <f t="shared" si="16"/>
        <v>0</v>
      </c>
      <c r="W114">
        <f t="shared" si="17"/>
        <v>7.9007325379004206E-2</v>
      </c>
      <c r="X114">
        <f t="shared" si="18"/>
        <v>1.0181348857689614</v>
      </c>
      <c r="Y114">
        <f t="shared" si="19"/>
        <v>0</v>
      </c>
      <c r="Z114">
        <f t="shared" si="20"/>
        <v>0</v>
      </c>
      <c r="AA114">
        <f t="shared" si="21"/>
        <v>0</v>
      </c>
      <c r="AB114">
        <f t="shared" si="22"/>
        <v>0.12357079960526346</v>
      </c>
      <c r="AC114">
        <f t="shared" si="23"/>
        <v>0</v>
      </c>
      <c r="AD114">
        <f t="shared" si="24"/>
        <v>0</v>
      </c>
    </row>
    <row r="115" spans="1:30" x14ac:dyDescent="0.25">
      <c r="A115" t="s">
        <v>133</v>
      </c>
      <c r="C115">
        <v>0.21750243904388764</v>
      </c>
      <c r="D115" s="3">
        <v>0.17749999999743116</v>
      </c>
      <c r="E115" s="3">
        <v>0.45079594338264589</v>
      </c>
      <c r="F115" s="3">
        <v>0</v>
      </c>
      <c r="G115" s="3">
        <v>0</v>
      </c>
      <c r="H115" s="3">
        <v>0.17295190398499702</v>
      </c>
      <c r="I115" s="3">
        <v>0</v>
      </c>
      <c r="J115" s="3">
        <v>0</v>
      </c>
      <c r="K115" s="3">
        <v>0.10398425956360016</v>
      </c>
      <c r="L115" s="3">
        <v>8.2925405317866588E-2</v>
      </c>
      <c r="M115" s="3">
        <v>0</v>
      </c>
      <c r="N115" s="3">
        <v>0.18934248775089013</v>
      </c>
      <c r="P115">
        <f t="shared" si="25"/>
        <v>0.81608280246280462</v>
      </c>
      <c r="Q115">
        <f t="shared" si="26"/>
        <v>0.87244596839283883</v>
      </c>
      <c r="R115">
        <f t="shared" si="27"/>
        <v>0.90777222217149955</v>
      </c>
      <c r="U115">
        <f t="shared" si="15"/>
        <v>3.4238001262403978E-2</v>
      </c>
      <c r="V115">
        <f t="shared" si="16"/>
        <v>0</v>
      </c>
      <c r="W115">
        <f t="shared" si="17"/>
        <v>8.2692819924507346E-2</v>
      </c>
      <c r="X115">
        <f t="shared" si="18"/>
        <v>1.0547538760945301</v>
      </c>
      <c r="Y115">
        <f t="shared" si="19"/>
        <v>0</v>
      </c>
      <c r="Z115">
        <f t="shared" si="20"/>
        <v>0</v>
      </c>
      <c r="AA115">
        <f t="shared" si="21"/>
        <v>0</v>
      </c>
      <c r="AB115">
        <f t="shared" si="22"/>
        <v>0.11680985660365618</v>
      </c>
      <c r="AC115">
        <f t="shared" si="23"/>
        <v>0</v>
      </c>
      <c r="AD115">
        <f t="shared" si="24"/>
        <v>0</v>
      </c>
    </row>
    <row r="116" spans="1:30" x14ac:dyDescent="0.25">
      <c r="A116" t="s">
        <v>134</v>
      </c>
      <c r="C116">
        <v>0.22074707679699826</v>
      </c>
      <c r="D116" s="3">
        <v>0.17999999998776575</v>
      </c>
      <c r="E116" s="3">
        <v>0.4607719354605328</v>
      </c>
      <c r="F116" s="3">
        <v>0</v>
      </c>
      <c r="G116" s="3">
        <v>0</v>
      </c>
      <c r="H116" s="3">
        <v>0.17751606464892727</v>
      </c>
      <c r="I116" s="3">
        <v>0</v>
      </c>
      <c r="J116" s="3">
        <v>0</v>
      </c>
      <c r="K116" s="3">
        <v>9.1421516662104768E-2</v>
      </c>
      <c r="L116" s="3">
        <v>8.6118436892766312E-2</v>
      </c>
      <c r="M116" s="3">
        <v>0</v>
      </c>
      <c r="N116" s="3">
        <v>0.18417204633566897</v>
      </c>
      <c r="P116">
        <f t="shared" si="25"/>
        <v>0.8154128362628148</v>
      </c>
      <c r="Q116">
        <f t="shared" si="26"/>
        <v>0.87913697416468295</v>
      </c>
      <c r="R116">
        <f t="shared" si="27"/>
        <v>0.90762195588779193</v>
      </c>
      <c r="U116">
        <f t="shared" si="15"/>
        <v>1.4788063205950315E-2</v>
      </c>
      <c r="V116">
        <f t="shared" si="16"/>
        <v>0</v>
      </c>
      <c r="W116">
        <f t="shared" si="17"/>
        <v>8.6378314570628584E-2</v>
      </c>
      <c r="X116">
        <f t="shared" si="18"/>
        <v>1.0913728664154754</v>
      </c>
      <c r="Y116">
        <f t="shared" si="19"/>
        <v>0</v>
      </c>
      <c r="Z116">
        <f t="shared" si="20"/>
        <v>0</v>
      </c>
      <c r="AA116">
        <f t="shared" si="21"/>
        <v>0</v>
      </c>
      <c r="AB116">
        <f t="shared" si="22"/>
        <v>0.11004891323384375</v>
      </c>
      <c r="AC116">
        <f t="shared" si="23"/>
        <v>0</v>
      </c>
      <c r="AD116">
        <f t="shared" si="24"/>
        <v>0</v>
      </c>
    </row>
    <row r="117" spans="1:30" x14ac:dyDescent="0.25">
      <c r="A117" t="s">
        <v>135</v>
      </c>
      <c r="C117">
        <v>0.22404909432153167</v>
      </c>
      <c r="D117" s="3">
        <v>0.1824999999974313</v>
      </c>
      <c r="E117" s="3">
        <v>0.47091369569610853</v>
      </c>
      <c r="F117" s="3">
        <v>0</v>
      </c>
      <c r="G117" s="3">
        <v>0</v>
      </c>
      <c r="H117" s="3">
        <v>0.1820602053115252</v>
      </c>
      <c r="I117" s="3">
        <v>0</v>
      </c>
      <c r="J117" s="3">
        <v>0</v>
      </c>
      <c r="K117" s="3">
        <v>8.0372455776502774E-2</v>
      </c>
      <c r="L117" s="3">
        <v>8.9519735481576393E-2</v>
      </c>
      <c r="M117" s="3">
        <v>0</v>
      </c>
      <c r="N117" s="3">
        <v>0.17713390773428708</v>
      </c>
      <c r="P117">
        <f t="shared" si="25"/>
        <v>0.81455361625129585</v>
      </c>
      <c r="Q117">
        <f t="shared" si="26"/>
        <v>0.88626458931568819</v>
      </c>
      <c r="R117">
        <f t="shared" si="27"/>
        <v>0.90728135043085767</v>
      </c>
      <c r="U117">
        <f t="shared" si="15"/>
        <v>0</v>
      </c>
      <c r="V117">
        <f t="shared" si="16"/>
        <v>0</v>
      </c>
      <c r="W117">
        <f t="shared" si="17"/>
        <v>8.9345181305860666E-2</v>
      </c>
      <c r="X117">
        <f t="shared" si="18"/>
        <v>1.1289079110916174</v>
      </c>
      <c r="Y117">
        <f t="shared" si="19"/>
        <v>0</v>
      </c>
      <c r="Z117">
        <f t="shared" si="20"/>
        <v>0</v>
      </c>
      <c r="AA117">
        <f t="shared" si="21"/>
        <v>0</v>
      </c>
      <c r="AB117">
        <f t="shared" si="22"/>
        <v>9.025058832935505E-2</v>
      </c>
      <c r="AC117">
        <f t="shared" si="23"/>
        <v>0</v>
      </c>
      <c r="AD117">
        <f t="shared" si="24"/>
        <v>0</v>
      </c>
    </row>
    <row r="118" spans="1:30" x14ac:dyDescent="0.25">
      <c r="A118" t="s">
        <v>136</v>
      </c>
      <c r="C118">
        <v>0.22740553918212691</v>
      </c>
      <c r="D118" s="3">
        <v>0.18499999998537803</v>
      </c>
      <c r="E118" s="3">
        <v>0.48088969316907265</v>
      </c>
      <c r="F118" s="3">
        <v>0</v>
      </c>
      <c r="G118" s="3">
        <v>0</v>
      </c>
      <c r="H118" s="3">
        <v>0.18662436210924363</v>
      </c>
      <c r="I118" s="3">
        <v>0</v>
      </c>
      <c r="J118" s="3">
        <v>0</v>
      </c>
      <c r="K118" s="3">
        <v>6.7809702343317693E-2</v>
      </c>
      <c r="L118" s="3">
        <v>9.2712766287564544E-2</v>
      </c>
      <c r="M118" s="3">
        <v>0</v>
      </c>
      <c r="N118" s="3">
        <v>0.17196347609080151</v>
      </c>
      <c r="P118">
        <f t="shared" si="25"/>
        <v>0.813524598612408</v>
      </c>
      <c r="Q118">
        <f t="shared" si="26"/>
        <v>0.89295559104291433</v>
      </c>
      <c r="R118">
        <f t="shared" si="27"/>
        <v>0.90668661902326253</v>
      </c>
      <c r="U118">
        <f t="shared" si="15"/>
        <v>0</v>
      </c>
      <c r="V118">
        <f t="shared" si="16"/>
        <v>0</v>
      </c>
      <c r="W118">
        <f t="shared" si="17"/>
        <v>9.0032468911674268E-2</v>
      </c>
      <c r="X118">
        <f t="shared" si="18"/>
        <v>1.1693487980636021</v>
      </c>
      <c r="Y118">
        <f t="shared" si="19"/>
        <v>0</v>
      </c>
      <c r="Z118">
        <f t="shared" si="20"/>
        <v>0</v>
      </c>
      <c r="AA118">
        <f t="shared" si="21"/>
        <v>0</v>
      </c>
      <c r="AB118">
        <f t="shared" si="22"/>
        <v>2.9096020387068548E-2</v>
      </c>
      <c r="AC118">
        <f t="shared" si="23"/>
        <v>0</v>
      </c>
      <c r="AD118">
        <f t="shared" si="24"/>
        <v>0</v>
      </c>
    </row>
    <row r="119" spans="1:30" x14ac:dyDescent="0.25">
      <c r="A119" t="s">
        <v>137</v>
      </c>
      <c r="C119">
        <v>0.23081448385743633</v>
      </c>
      <c r="D119" s="3">
        <v>0.18749999999502806</v>
      </c>
      <c r="E119" s="3">
        <v>0.49103335115538171</v>
      </c>
      <c r="F119" s="3">
        <v>0</v>
      </c>
      <c r="G119" s="3">
        <v>0</v>
      </c>
      <c r="H119" s="3">
        <v>0.19117136627008269</v>
      </c>
      <c r="I119" s="3">
        <v>0</v>
      </c>
      <c r="J119" s="3">
        <v>0</v>
      </c>
      <c r="K119" s="3">
        <v>5.6765495383212759E-2</v>
      </c>
      <c r="L119" s="3">
        <v>9.6108466269243784E-2</v>
      </c>
      <c r="M119" s="3">
        <v>0</v>
      </c>
      <c r="N119" s="3">
        <v>0.16492132092207906</v>
      </c>
      <c r="P119">
        <f t="shared" si="25"/>
        <v>0.81234070263475466</v>
      </c>
      <c r="Q119">
        <f t="shared" si="26"/>
        <v>0.9000787306800323</v>
      </c>
      <c r="R119">
        <f t="shared" si="27"/>
        <v>0.90594146873635428</v>
      </c>
      <c r="U119">
        <f t="shared" si="15"/>
        <v>0</v>
      </c>
      <c r="V119">
        <f t="shared" si="16"/>
        <v>0</v>
      </c>
      <c r="W119">
        <f t="shared" si="17"/>
        <v>3.0738642778134526E-2</v>
      </c>
      <c r="X119">
        <f t="shared" si="18"/>
        <v>1.2231241233970243</v>
      </c>
      <c r="Y119">
        <f t="shared" si="19"/>
        <v>0</v>
      </c>
      <c r="Z119">
        <f t="shared" si="20"/>
        <v>0</v>
      </c>
      <c r="AA119">
        <f t="shared" si="21"/>
        <v>0</v>
      </c>
      <c r="AB119">
        <f t="shared" si="22"/>
        <v>0</v>
      </c>
      <c r="AC119">
        <f t="shared" si="23"/>
        <v>0</v>
      </c>
      <c r="AD119">
        <f t="shared" si="24"/>
        <v>0</v>
      </c>
    </row>
    <row r="120" spans="1:30" x14ac:dyDescent="0.25">
      <c r="A120" t="s">
        <v>138</v>
      </c>
      <c r="C120">
        <v>0.23427319503479446</v>
      </c>
      <c r="D120" s="3">
        <v>0.18999999998773479</v>
      </c>
      <c r="E120" s="3">
        <v>0.5010074454742518</v>
      </c>
      <c r="F120" s="3">
        <v>0</v>
      </c>
      <c r="G120" s="3">
        <v>0</v>
      </c>
      <c r="H120" s="3">
        <v>0.19573266388139779</v>
      </c>
      <c r="I120" s="3">
        <v>0</v>
      </c>
      <c r="J120" s="3">
        <v>0</v>
      </c>
      <c r="K120" s="3">
        <v>4.4197910478791451E-2</v>
      </c>
      <c r="L120" s="3">
        <v>9.9307098314014589E-2</v>
      </c>
      <c r="M120" s="3">
        <v>0</v>
      </c>
      <c r="N120" s="3">
        <v>0.15975488185154438</v>
      </c>
      <c r="P120">
        <f t="shared" si="25"/>
        <v>0.81101894717197931</v>
      </c>
      <c r="Q120">
        <f t="shared" si="26"/>
        <v>0.90677421593061647</v>
      </c>
      <c r="R120">
        <f t="shared" si="27"/>
        <v>0.90498123433330269</v>
      </c>
      <c r="U120">
        <f t="shared" si="15"/>
        <v>0</v>
      </c>
      <c r="V120">
        <f t="shared" si="16"/>
        <v>0</v>
      </c>
      <c r="W120">
        <f t="shared" si="17"/>
        <v>0</v>
      </c>
      <c r="X120">
        <f t="shared" si="18"/>
        <v>1.2409289999999999</v>
      </c>
      <c r="Y120">
        <f t="shared" si="19"/>
        <v>0</v>
      </c>
      <c r="Z120">
        <f t="shared" si="20"/>
        <v>0</v>
      </c>
      <c r="AA120">
        <f t="shared" si="21"/>
        <v>0</v>
      </c>
      <c r="AB120">
        <f t="shared" si="22"/>
        <v>0</v>
      </c>
      <c r="AC120">
        <f t="shared" si="23"/>
        <v>0</v>
      </c>
      <c r="AD120">
        <f t="shared" si="24"/>
        <v>0</v>
      </c>
    </row>
    <row r="121" spans="1:30" x14ac:dyDescent="0.25">
      <c r="A121" t="s">
        <v>139</v>
      </c>
      <c r="C121">
        <v>0.237779936047082</v>
      </c>
      <c r="D121" s="3">
        <v>0.19249999999743134</v>
      </c>
      <c r="E121" s="3">
        <v>0.51114920400535158</v>
      </c>
      <c r="F121" s="3">
        <v>0</v>
      </c>
      <c r="G121" s="3">
        <v>0</v>
      </c>
      <c r="H121" s="3">
        <v>0.20027680814114521</v>
      </c>
      <c r="I121" s="3">
        <v>0</v>
      </c>
      <c r="J121" s="3">
        <v>0</v>
      </c>
      <c r="K121" s="3">
        <v>3.3148864194802979E-2</v>
      </c>
      <c r="L121" s="3">
        <v>0.10270839554247461</v>
      </c>
      <c r="M121" s="3">
        <v>0</v>
      </c>
      <c r="N121" s="3">
        <v>0.15271672811622566</v>
      </c>
      <c r="P121">
        <f t="shared" si="25"/>
        <v>0.80957209089044024</v>
      </c>
      <c r="Q121">
        <f t="shared" si="26"/>
        <v>0.91390183312086481</v>
      </c>
      <c r="R121">
        <f t="shared" si="27"/>
        <v>0.90390568916067127</v>
      </c>
    </row>
    <row r="122" spans="1:30" x14ac:dyDescent="0.25">
      <c r="A122" t="s">
        <v>140</v>
      </c>
      <c r="C122">
        <v>0.24133218576343479</v>
      </c>
      <c r="D122" s="3">
        <v>0.19499999997616546</v>
      </c>
      <c r="E122" s="3">
        <v>0.52112521722205174</v>
      </c>
      <c r="F122" s="3">
        <v>0</v>
      </c>
      <c r="G122" s="3">
        <v>0</v>
      </c>
      <c r="H122" s="3">
        <v>0.20484095881298031</v>
      </c>
      <c r="I122" s="3">
        <v>0</v>
      </c>
      <c r="J122" s="3">
        <v>0</v>
      </c>
      <c r="K122" s="3">
        <v>2.0586117448628767E-2</v>
      </c>
      <c r="L122" s="3">
        <v>0.10590142343457788</v>
      </c>
      <c r="M122" s="3">
        <v>0</v>
      </c>
      <c r="N122" s="3">
        <v>0.14754628308176151</v>
      </c>
      <c r="P122">
        <f t="shared" si="25"/>
        <v>0.8080148918359098</v>
      </c>
      <c r="Q122">
        <f t="shared" si="26"/>
        <v>0.92059282968638789</v>
      </c>
      <c r="R122">
        <f t="shared" si="27"/>
        <v>0.90264735764778004</v>
      </c>
    </row>
    <row r="123" spans="1:30" x14ac:dyDescent="0.25">
      <c r="A123" t="s">
        <v>141</v>
      </c>
      <c r="C123">
        <v>0.24492948057135536</v>
      </c>
      <c r="D123" s="3">
        <v>0.19750099999156176</v>
      </c>
      <c r="E123" s="3">
        <v>0.53094804760906933</v>
      </c>
      <c r="F123" s="3">
        <v>0</v>
      </c>
      <c r="G123" s="3">
        <v>2.4258908982832325E-4</v>
      </c>
      <c r="H123" s="3">
        <v>0.20939292006630261</v>
      </c>
      <c r="I123" s="3">
        <v>0</v>
      </c>
      <c r="J123" s="3">
        <v>0</v>
      </c>
      <c r="K123" s="3">
        <v>8.7438742790811996E-3</v>
      </c>
      <c r="L123" s="3">
        <v>0.10911629515636273</v>
      </c>
      <c r="M123" s="3">
        <v>0</v>
      </c>
      <c r="N123" s="3">
        <v>0.14155627379935601</v>
      </c>
      <c r="P123">
        <f t="shared" si="25"/>
        <v>0.80635862833189553</v>
      </c>
      <c r="Q123">
        <f t="shared" si="26"/>
        <v>0.92774212551758983</v>
      </c>
      <c r="R123">
        <f t="shared" si="27"/>
        <v>0.90130707790526854</v>
      </c>
    </row>
    <row r="124" spans="1:30" x14ac:dyDescent="0.25">
      <c r="A124" t="s">
        <v>142</v>
      </c>
      <c r="C124">
        <v>0.24856615579765615</v>
      </c>
      <c r="D124" s="3">
        <v>0.1999999999922408</v>
      </c>
      <c r="E124" s="3">
        <v>0.54087721135491507</v>
      </c>
      <c r="F124" s="3">
        <v>0</v>
      </c>
      <c r="G124" s="3">
        <v>6.2079299411463436E-4</v>
      </c>
      <c r="H124" s="3">
        <v>0.21413265606110049</v>
      </c>
      <c r="I124" s="3">
        <v>0</v>
      </c>
      <c r="J124" s="3">
        <v>0</v>
      </c>
      <c r="K124" s="3">
        <v>0</v>
      </c>
      <c r="L124" s="3">
        <v>0.1123948804349643</v>
      </c>
      <c r="M124" s="3">
        <v>0</v>
      </c>
      <c r="N124" s="3">
        <v>0.13197445915490519</v>
      </c>
      <c r="P124">
        <f t="shared" si="25"/>
        <v>0.8046147688547336</v>
      </c>
      <c r="Q124">
        <f t="shared" si="26"/>
        <v>0.93565897730935421</v>
      </c>
      <c r="R124">
        <f t="shared" si="27"/>
        <v>0.89992784174531515</v>
      </c>
    </row>
    <row r="125" spans="1:30" x14ac:dyDescent="0.25">
      <c r="A125" t="s">
        <v>143</v>
      </c>
      <c r="C125">
        <v>0.25227538893523249</v>
      </c>
      <c r="D125" s="3">
        <v>0.20250000011826211</v>
      </c>
      <c r="E125" s="3">
        <v>0.55072758858169735</v>
      </c>
      <c r="F125" s="3">
        <v>0</v>
      </c>
      <c r="G125" s="3">
        <v>1.0859474028709953E-3</v>
      </c>
      <c r="H125" s="3">
        <v>0.21979588383725004</v>
      </c>
      <c r="I125" s="3">
        <v>0</v>
      </c>
      <c r="J125" s="3">
        <v>0</v>
      </c>
      <c r="K125" s="3">
        <v>0</v>
      </c>
      <c r="L125" s="3">
        <v>0.11597368065080903</v>
      </c>
      <c r="M125" s="3">
        <v>0</v>
      </c>
      <c r="N125" s="3">
        <v>0.11241689952737274</v>
      </c>
      <c r="P125">
        <f t="shared" si="25"/>
        <v>0.80269423415793684</v>
      </c>
      <c r="Q125">
        <f t="shared" si="26"/>
        <v>0.9456488917015875</v>
      </c>
      <c r="R125">
        <f t="shared" si="27"/>
        <v>0.89852371538140452</v>
      </c>
    </row>
    <row r="126" spans="1:30" x14ac:dyDescent="0.25">
      <c r="A126" t="s">
        <v>144</v>
      </c>
      <c r="C126">
        <v>0.25606519879641071</v>
      </c>
      <c r="D126" s="3">
        <v>0.20500000011826278</v>
      </c>
      <c r="E126" s="3">
        <v>0.56057805386818838</v>
      </c>
      <c r="F126" s="3">
        <v>0</v>
      </c>
      <c r="G126" s="3">
        <v>1.5510595726711675E-3</v>
      </c>
      <c r="H126" s="3">
        <v>0.22545906863644738</v>
      </c>
      <c r="I126" s="3">
        <v>0</v>
      </c>
      <c r="J126" s="3">
        <v>0</v>
      </c>
      <c r="K126" s="3">
        <v>0</v>
      </c>
      <c r="L126" s="3">
        <v>0.11955252423459542</v>
      </c>
      <c r="M126" s="3">
        <v>0</v>
      </c>
      <c r="N126" s="3">
        <v>9.2859293688097366E-2</v>
      </c>
      <c r="P126">
        <f t="shared" si="25"/>
        <v>0.80057735718023815</v>
      </c>
      <c r="Q126">
        <f t="shared" si="26"/>
        <v>0.95563877745908077</v>
      </c>
      <c r="R126">
        <f t="shared" si="27"/>
        <v>0.89686853059006488</v>
      </c>
    </row>
    <row r="127" spans="1:30" x14ac:dyDescent="0.25">
      <c r="A127" t="s">
        <v>145</v>
      </c>
      <c r="C127">
        <v>0.25993206101012623</v>
      </c>
      <c r="D127" s="3">
        <v>0.20750000002509927</v>
      </c>
      <c r="E127" s="3">
        <v>0.57042845011395749</v>
      </c>
      <c r="F127" s="3">
        <v>0</v>
      </c>
      <c r="G127" s="3">
        <v>2.0161754538785544E-3</v>
      </c>
      <c r="H127" s="3">
        <v>0.23112231403320735</v>
      </c>
      <c r="I127" s="3">
        <v>0</v>
      </c>
      <c r="J127" s="3">
        <v>0</v>
      </c>
      <c r="K127" s="3">
        <v>0</v>
      </c>
      <c r="L127" s="3">
        <v>0.12313132354576323</v>
      </c>
      <c r="M127" s="3">
        <v>0</v>
      </c>
      <c r="N127" s="3">
        <v>7.3301736853193286E-2</v>
      </c>
      <c r="P127">
        <f t="shared" si="25"/>
        <v>0.79828551821860738</v>
      </c>
      <c r="Q127">
        <f t="shared" si="26"/>
        <v>0.96562864456370989</v>
      </c>
      <c r="R127">
        <f t="shared" si="27"/>
        <v>0.89498776861640295</v>
      </c>
    </row>
    <row r="128" spans="1:30" x14ac:dyDescent="0.25">
      <c r="A128" t="s">
        <v>146</v>
      </c>
      <c r="C128">
        <v>0.26387258858833446</v>
      </c>
      <c r="D128" s="3">
        <v>0.21000000011826303</v>
      </c>
      <c r="E128" s="3">
        <v>0.5802789151949892</v>
      </c>
      <c r="F128" s="3">
        <v>0</v>
      </c>
      <c r="G128" s="3">
        <v>2.4813121954270151E-3</v>
      </c>
      <c r="H128" s="3">
        <v>0.23678547432328795</v>
      </c>
      <c r="I128" s="3">
        <v>0</v>
      </c>
      <c r="J128" s="3">
        <v>0</v>
      </c>
      <c r="K128" s="3">
        <v>0</v>
      </c>
      <c r="L128" s="3">
        <v>0.12671017874136842</v>
      </c>
      <c r="M128" s="3">
        <v>0</v>
      </c>
      <c r="N128" s="3">
        <v>5.3744119544927499E-2</v>
      </c>
      <c r="P128">
        <f t="shared" si="25"/>
        <v>0.79583863273453681</v>
      </c>
      <c r="Q128">
        <f t="shared" si="26"/>
        <v>0.97561856716221396</v>
      </c>
      <c r="R128">
        <f t="shared" si="27"/>
        <v>0.89290528609536779</v>
      </c>
    </row>
    <row r="129" spans="1:18" x14ac:dyDescent="0.25">
      <c r="A129" t="s">
        <v>147</v>
      </c>
      <c r="C129">
        <v>0.2678835303070119</v>
      </c>
      <c r="D129" s="3">
        <v>0.21250000011826281</v>
      </c>
      <c r="E129" s="3">
        <v>0.59012936389131798</v>
      </c>
      <c r="F129" s="3">
        <v>0</v>
      </c>
      <c r="G129" s="3">
        <v>2.9464460098225574E-3</v>
      </c>
      <c r="H129" s="3">
        <v>0.2424486547821012</v>
      </c>
      <c r="I129" s="3">
        <v>0</v>
      </c>
      <c r="J129" s="3">
        <v>0</v>
      </c>
      <c r="K129" s="3">
        <v>0</v>
      </c>
      <c r="L129" s="3">
        <v>0.13028901774866969</v>
      </c>
      <c r="M129" s="3">
        <v>0</v>
      </c>
      <c r="N129" s="3">
        <v>3.4186517568088784E-2</v>
      </c>
      <c r="P129">
        <f t="shared" si="25"/>
        <v>0.79325518771058467</v>
      </c>
      <c r="Q129">
        <f t="shared" si="26"/>
        <v>0.9856084760015219</v>
      </c>
      <c r="R129">
        <f t="shared" si="27"/>
        <v>0.8906433176225631</v>
      </c>
    </row>
    <row r="130" spans="1:18" x14ac:dyDescent="0.25">
      <c r="A130" t="s">
        <v>148</v>
      </c>
      <c r="C130">
        <v>0.2719617706949089</v>
      </c>
      <c r="D130" s="3">
        <v>0.21500000000487202</v>
      </c>
      <c r="E130" s="3">
        <v>0.59997971696696273</v>
      </c>
      <c r="F130" s="3">
        <v>0</v>
      </c>
      <c r="G130" s="3">
        <v>3.4115692321620766E-3</v>
      </c>
      <c r="H130" s="3">
        <v>0.24811191699675336</v>
      </c>
      <c r="I130" s="3">
        <v>0</v>
      </c>
      <c r="J130" s="3">
        <v>0</v>
      </c>
      <c r="K130" s="3">
        <v>0</v>
      </c>
      <c r="L130" s="3">
        <v>0.13386781926094835</v>
      </c>
      <c r="M130" s="3">
        <v>0</v>
      </c>
      <c r="N130" s="3">
        <v>1.4628977543173202E-2</v>
      </c>
      <c r="P130">
        <f t="shared" si="25"/>
        <v>0.79055228775540842</v>
      </c>
      <c r="Q130">
        <f t="shared" si="26"/>
        <v>0.99559836335628216</v>
      </c>
      <c r="R130">
        <f t="shared" si="27"/>
        <v>0.88822253165960208</v>
      </c>
    </row>
    <row r="131" spans="1:18" x14ac:dyDescent="0.25">
      <c r="A131" t="s">
        <v>149</v>
      </c>
      <c r="C131">
        <v>0.2761382937195726</v>
      </c>
      <c r="D131" s="3">
        <v>0.21750000001099792</v>
      </c>
      <c r="E131" s="3">
        <v>0.60039464778281526</v>
      </c>
      <c r="F131" s="3">
        <v>0</v>
      </c>
      <c r="G131" s="3">
        <v>4.1930057787351706E-3</v>
      </c>
      <c r="H131" s="3">
        <v>0.25978446335188105</v>
      </c>
      <c r="I131" s="3">
        <v>0</v>
      </c>
      <c r="J131" s="3">
        <v>0</v>
      </c>
      <c r="K131" s="3">
        <v>0</v>
      </c>
      <c r="L131" s="3">
        <v>0.13562788308656828</v>
      </c>
      <c r="M131" s="3">
        <v>0</v>
      </c>
      <c r="N131" s="3">
        <v>0</v>
      </c>
      <c r="P131">
        <f t="shared" si="25"/>
        <v>0.78764881567594613</v>
      </c>
      <c r="Q131">
        <f t="shared" si="26"/>
        <v>1.0066224207873633</v>
      </c>
      <c r="R131">
        <f t="shared" si="27"/>
        <v>0.88563686732835967</v>
      </c>
    </row>
    <row r="132" spans="1:18" x14ac:dyDescent="0.25">
      <c r="A132" t="s">
        <v>150</v>
      </c>
      <c r="C132">
        <v>0.2811329712419694</v>
      </c>
      <c r="D132" s="3">
        <v>0.22000000002749823</v>
      </c>
      <c r="E132" s="3">
        <v>0.57280338775049988</v>
      </c>
      <c r="F132" s="3">
        <v>0</v>
      </c>
      <c r="G132" s="3">
        <v>5.9133044115878388E-3</v>
      </c>
      <c r="H132" s="3">
        <v>0.28929379854972237</v>
      </c>
      <c r="I132" s="3">
        <v>0</v>
      </c>
      <c r="J132" s="3">
        <v>0</v>
      </c>
      <c r="K132" s="3">
        <v>0</v>
      </c>
      <c r="L132" s="3">
        <v>0.13198950928819</v>
      </c>
      <c r="M132" s="3">
        <v>0</v>
      </c>
      <c r="N132" s="3">
        <v>0</v>
      </c>
      <c r="P132">
        <f t="shared" si="25"/>
        <v>0.78254784223848861</v>
      </c>
      <c r="Q132">
        <f t="shared" si="26"/>
        <v>1.0207160196050187</v>
      </c>
      <c r="R132">
        <f t="shared" si="27"/>
        <v>0.8805847269837086</v>
      </c>
    </row>
    <row r="133" spans="1:18" x14ac:dyDescent="0.25">
      <c r="A133" t="s">
        <v>151</v>
      </c>
      <c r="C133">
        <v>0.28719092059262641</v>
      </c>
      <c r="D133" s="3">
        <v>0.22250000002749803</v>
      </c>
      <c r="E133" s="3">
        <v>0.54521210707160228</v>
      </c>
      <c r="F133" s="3">
        <v>0</v>
      </c>
      <c r="G133" s="3">
        <v>7.6335994448472298E-3</v>
      </c>
      <c r="H133" s="3">
        <v>0.31880313300827373</v>
      </c>
      <c r="I133" s="3">
        <v>0</v>
      </c>
      <c r="J133" s="3">
        <v>0</v>
      </c>
      <c r="K133" s="3">
        <v>0</v>
      </c>
      <c r="L133" s="3">
        <v>0.12835116047527692</v>
      </c>
      <c r="M133" s="3">
        <v>0</v>
      </c>
      <c r="N133" s="3">
        <v>0</v>
      </c>
      <c r="P133">
        <f t="shared" si="25"/>
        <v>0.77474594102196248</v>
      </c>
      <c r="Q133">
        <f t="shared" si="26"/>
        <v>1.0348096416681147</v>
      </c>
      <c r="R133">
        <f t="shared" si="27"/>
        <v>0.87214447889394298</v>
      </c>
    </row>
    <row r="134" spans="1:18" x14ac:dyDescent="0.25">
      <c r="A134" t="s">
        <v>152</v>
      </c>
      <c r="C134">
        <v>0.29424647717357377</v>
      </c>
      <c r="D134" s="3">
        <v>0.22500000002749818</v>
      </c>
      <c r="E134" s="3">
        <v>0.51762084646779116</v>
      </c>
      <c r="F134" s="3">
        <v>0</v>
      </c>
      <c r="G134" s="3">
        <v>9.3538939603201778E-3</v>
      </c>
      <c r="H134" s="3">
        <v>0.34831246951586237</v>
      </c>
      <c r="I134" s="3">
        <v>0</v>
      </c>
      <c r="J134" s="3">
        <v>0</v>
      </c>
      <c r="K134" s="3">
        <v>0</v>
      </c>
      <c r="L134" s="3">
        <v>0.12471279005602624</v>
      </c>
      <c r="M134" s="3">
        <v>0</v>
      </c>
      <c r="N134" s="3">
        <v>0</v>
      </c>
      <c r="P134">
        <f t="shared" si="25"/>
        <v>0.76466505967638954</v>
      </c>
      <c r="Q134">
        <f t="shared" si="26"/>
        <v>1.0489032391665116</v>
      </c>
      <c r="R134">
        <f t="shared" si="27"/>
        <v>0.86083532907281524</v>
      </c>
    </row>
    <row r="135" spans="1:18" x14ac:dyDescent="0.25">
      <c r="A135" t="s">
        <v>153</v>
      </c>
      <c r="C135">
        <v>0.30222978161324876</v>
      </c>
      <c r="D135" s="3">
        <v>0.22750000002749809</v>
      </c>
      <c r="E135" s="3">
        <v>0.49002957565851829</v>
      </c>
      <c r="F135" s="3">
        <v>0</v>
      </c>
      <c r="G135" s="3">
        <v>1.1074190265566119E-2</v>
      </c>
      <c r="H135" s="3">
        <v>0.37782180439661511</v>
      </c>
      <c r="I135" s="3">
        <v>0</v>
      </c>
      <c r="J135" s="3">
        <v>0</v>
      </c>
      <c r="K135" s="3">
        <v>0</v>
      </c>
      <c r="L135" s="3">
        <v>0.12107442967930039</v>
      </c>
      <c r="M135" s="3">
        <v>0</v>
      </c>
      <c r="N135" s="3">
        <v>0</v>
      </c>
      <c r="P135">
        <f t="shared" si="25"/>
        <v>0.7527385250161106</v>
      </c>
      <c r="Q135">
        <f t="shared" si="26"/>
        <v>1.0629968499476949</v>
      </c>
      <c r="R135">
        <f t="shared" si="27"/>
        <v>0.84719694715449589</v>
      </c>
    </row>
    <row r="136" spans="1:18" x14ac:dyDescent="0.25">
      <c r="A136" t="s">
        <v>154</v>
      </c>
      <c r="C136">
        <v>0.31106941277734351</v>
      </c>
      <c r="D136" s="3">
        <v>0.23000000002749807</v>
      </c>
      <c r="E136" s="3">
        <v>0.46243830888840332</v>
      </c>
      <c r="F136" s="3">
        <v>0</v>
      </c>
      <c r="G136" s="3">
        <v>1.2794483831827406E-2</v>
      </c>
      <c r="H136" s="3">
        <v>0.40733114069964776</v>
      </c>
      <c r="I136" s="3">
        <v>0</v>
      </c>
      <c r="J136" s="3">
        <v>0</v>
      </c>
      <c r="K136" s="3">
        <v>0</v>
      </c>
      <c r="L136" s="3">
        <v>0.11743606658012151</v>
      </c>
      <c r="M136" s="3">
        <v>0</v>
      </c>
      <c r="N136" s="3">
        <v>0</v>
      </c>
      <c r="P136">
        <f t="shared" si="25"/>
        <v>0.73938481438587111</v>
      </c>
      <c r="Q136">
        <f t="shared" si="26"/>
        <v>1.0770904544143005</v>
      </c>
      <c r="R136">
        <f t="shared" si="27"/>
        <v>0.83175416672664304</v>
      </c>
    </row>
    <row r="137" spans="1:18" x14ac:dyDescent="0.25">
      <c r="A137" t="s">
        <v>155</v>
      </c>
      <c r="C137">
        <v>0.32069456706343846</v>
      </c>
      <c r="D137" s="3">
        <v>0.23250000002749813</v>
      </c>
      <c r="E137" s="3">
        <v>0.43484704312075723</v>
      </c>
      <c r="F137" s="3">
        <v>0</v>
      </c>
      <c r="G137" s="3">
        <v>1.4514779757103014E-2</v>
      </c>
      <c r="H137" s="3">
        <v>0.43684047619080046</v>
      </c>
      <c r="I137" s="3">
        <v>0</v>
      </c>
      <c r="J137" s="3">
        <v>0</v>
      </c>
      <c r="K137" s="3">
        <v>0</v>
      </c>
      <c r="L137" s="3">
        <v>0.11379770093133934</v>
      </c>
      <c r="M137" s="3">
        <v>0</v>
      </c>
      <c r="N137" s="3">
        <v>0</v>
      </c>
      <c r="P137">
        <f t="shared" si="25"/>
        <v>0.7249888956849897</v>
      </c>
      <c r="Q137">
        <f t="shared" si="26"/>
        <v>1.0911840588961876</v>
      </c>
      <c r="R137">
        <f t="shared" si="27"/>
        <v>0.81499160840793694</v>
      </c>
    </row>
    <row r="138" spans="1:18" x14ac:dyDescent="0.25">
      <c r="A138" t="s">
        <v>156</v>
      </c>
      <c r="C138">
        <v>0.33103673244103993</v>
      </c>
      <c r="D138" s="3">
        <v>0.23500000002613802</v>
      </c>
      <c r="E138" s="3">
        <v>0.4072557670588825</v>
      </c>
      <c r="F138" s="3">
        <v>0</v>
      </c>
      <c r="G138" s="3">
        <v>1.6235076154349885E-2</v>
      </c>
      <c r="H138" s="3">
        <v>0.46634981053429941</v>
      </c>
      <c r="I138" s="3">
        <v>0</v>
      </c>
      <c r="J138" s="3">
        <v>0</v>
      </c>
      <c r="K138" s="3">
        <v>0</v>
      </c>
      <c r="L138" s="3">
        <v>0.11015934625246807</v>
      </c>
      <c r="M138" s="3">
        <v>0</v>
      </c>
      <c r="N138" s="3">
        <v>0</v>
      </c>
      <c r="P138">
        <f t="shared" si="25"/>
        <v>0.70989100905287983</v>
      </c>
      <c r="Q138">
        <f t="shared" si="26"/>
        <v>1.1052776760930132</v>
      </c>
      <c r="R138">
        <f t="shared" si="27"/>
        <v>0.7973382011169643</v>
      </c>
    </row>
    <row r="139" spans="1:18" x14ac:dyDescent="0.25">
      <c r="A139" t="s">
        <v>157</v>
      </c>
      <c r="C139">
        <v>0.34203087319843384</v>
      </c>
      <c r="D139" s="3">
        <v>0.23750000002749819</v>
      </c>
      <c r="E139" s="3">
        <v>0.37966450507048144</v>
      </c>
      <c r="F139" s="3">
        <v>0</v>
      </c>
      <c r="G139" s="3">
        <v>1.7955374782859253E-2</v>
      </c>
      <c r="H139" s="3">
        <v>0.49585914535538461</v>
      </c>
      <c r="I139" s="3">
        <v>0</v>
      </c>
      <c r="J139" s="3">
        <v>0</v>
      </c>
      <c r="K139" s="3">
        <v>0</v>
      </c>
      <c r="L139" s="3">
        <v>0.10652097479127479</v>
      </c>
      <c r="M139" s="3">
        <v>0</v>
      </c>
      <c r="N139" s="3">
        <v>0</v>
      </c>
      <c r="P139">
        <f t="shared" si="25"/>
        <v>0.69438176094036208</v>
      </c>
      <c r="Q139">
        <f t="shared" si="26"/>
        <v>1.119371277397972</v>
      </c>
      <c r="R139">
        <f t="shared" si="27"/>
        <v>0.77916018066938064</v>
      </c>
    </row>
    <row r="140" spans="1:18" x14ac:dyDescent="0.25">
      <c r="A140" t="s">
        <v>158</v>
      </c>
      <c r="C140">
        <v>0.35361618362200953</v>
      </c>
      <c r="D140" s="3">
        <v>0.24000000002749811</v>
      </c>
      <c r="E140" s="3">
        <v>0.35207323628835363</v>
      </c>
      <c r="F140" s="3">
        <v>0</v>
      </c>
      <c r="G140" s="3">
        <v>1.967566888534324E-2</v>
      </c>
      <c r="H140" s="3">
        <v>0.52536848126739444</v>
      </c>
      <c r="I140" s="3">
        <v>0</v>
      </c>
      <c r="J140" s="3">
        <v>0</v>
      </c>
      <c r="K140" s="3">
        <v>0</v>
      </c>
      <c r="L140" s="3">
        <v>0.10288261355890867</v>
      </c>
      <c r="M140" s="3">
        <v>0</v>
      </c>
      <c r="N140" s="3">
        <v>0</v>
      </c>
      <c r="P140">
        <f t="shared" si="25"/>
        <v>0.67870196881045741</v>
      </c>
      <c r="Q140">
        <f t="shared" si="26"/>
        <v>1.1334648845787769</v>
      </c>
      <c r="R140">
        <f t="shared" si="27"/>
        <v>0.7607605102410816</v>
      </c>
    </row>
    <row r="141" spans="1:18" x14ac:dyDescent="0.25">
      <c r="A141" t="s">
        <v>159</v>
      </c>
      <c r="C141">
        <v>0.36573648918944662</v>
      </c>
      <c r="D141" s="3">
        <v>0.24250000002749816</v>
      </c>
      <c r="E141" s="3">
        <v>0.32448197343216501</v>
      </c>
      <c r="F141" s="3">
        <v>0</v>
      </c>
      <c r="G141" s="3">
        <v>2.1395963593986149E-2</v>
      </c>
      <c r="H141" s="3">
        <v>0.55487781749330534</v>
      </c>
      <c r="I141" s="3">
        <v>0</v>
      </c>
      <c r="J141" s="3">
        <v>0</v>
      </c>
      <c r="K141" s="3">
        <v>0</v>
      </c>
      <c r="L141" s="3">
        <v>9.9244245480543641E-2</v>
      </c>
      <c r="M141" s="3">
        <v>0</v>
      </c>
      <c r="N141" s="3">
        <v>0</v>
      </c>
      <c r="P141">
        <f t="shared" si="25"/>
        <v>0.66304568232973438</v>
      </c>
      <c r="Q141">
        <f t="shared" si="26"/>
        <v>1.1475584849036187</v>
      </c>
      <c r="R141">
        <f t="shared" si="27"/>
        <v>0.74238258533733725</v>
      </c>
    </row>
    <row r="142" spans="1:18" x14ac:dyDescent="0.25">
      <c r="A142" t="s">
        <v>160</v>
      </c>
      <c r="C142">
        <v>0.37834037695081413</v>
      </c>
      <c r="D142" s="3">
        <v>0.2450000000261382</v>
      </c>
      <c r="E142" s="3">
        <v>0.29689071384849391</v>
      </c>
      <c r="F142" s="3">
        <v>0</v>
      </c>
      <c r="G142" s="3">
        <v>2.3116259757636069E-2</v>
      </c>
      <c r="H142" s="3">
        <v>0.5843871534453331</v>
      </c>
      <c r="I142" s="3">
        <v>0</v>
      </c>
      <c r="J142" s="3">
        <v>0</v>
      </c>
      <c r="K142" s="3">
        <v>0</v>
      </c>
      <c r="L142" s="3">
        <v>9.5605872948536924E-2</v>
      </c>
      <c r="M142" s="3">
        <v>0</v>
      </c>
      <c r="N142" s="3">
        <v>0</v>
      </c>
      <c r="P142">
        <f t="shared" si="25"/>
        <v>0.6475650365437714</v>
      </c>
      <c r="Q142">
        <f t="shared" si="26"/>
        <v>1.1616520820367229</v>
      </c>
      <c r="R142">
        <f t="shared" si="27"/>
        <v>0.72421643194750185</v>
      </c>
    </row>
    <row r="143" spans="1:18" x14ac:dyDescent="0.25">
      <c r="A143" t="s">
        <v>161</v>
      </c>
      <c r="C143">
        <v>0.3913811304209539</v>
      </c>
      <c r="D143" s="3">
        <v>0.24750000002613795</v>
      </c>
      <c r="E143" s="3">
        <v>0.26929942985470195</v>
      </c>
      <c r="F143" s="3">
        <v>0</v>
      </c>
      <c r="G143" s="3">
        <v>2.4836554296682165E-2</v>
      </c>
      <c r="H143" s="3">
        <v>0.61389648778776185</v>
      </c>
      <c r="I143" s="3">
        <v>0</v>
      </c>
      <c r="J143" s="3">
        <v>0</v>
      </c>
      <c r="K143" s="3">
        <v>0</v>
      </c>
      <c r="L143" s="3">
        <v>9.1967528060853995E-2</v>
      </c>
      <c r="M143" s="3">
        <v>0</v>
      </c>
      <c r="N143" s="3">
        <v>0</v>
      </c>
      <c r="P143">
        <f t="shared" si="25"/>
        <v>0.63237591388204339</v>
      </c>
      <c r="Q143">
        <f t="shared" si="26"/>
        <v>1.1757457078541678</v>
      </c>
      <c r="R143">
        <f t="shared" si="27"/>
        <v>0.70640600260614239</v>
      </c>
    </row>
    <row r="144" spans="1:18" x14ac:dyDescent="0.25">
      <c r="A144" t="s">
        <v>162</v>
      </c>
      <c r="C144">
        <v>0.40481653224713837</v>
      </c>
      <c r="D144" s="3">
        <v>0.25000000002749817</v>
      </c>
      <c r="E144" s="3">
        <v>0.24170817216321167</v>
      </c>
      <c r="F144" s="3">
        <v>0</v>
      </c>
      <c r="G144" s="3">
        <v>2.6556851799719887E-2</v>
      </c>
      <c r="H144" s="3">
        <v>0.64340582343637376</v>
      </c>
      <c r="I144" s="3">
        <v>0</v>
      </c>
      <c r="J144" s="3">
        <v>0</v>
      </c>
      <c r="K144" s="3">
        <v>0</v>
      </c>
      <c r="L144" s="3">
        <v>8.8329152600694655E-2</v>
      </c>
      <c r="M144" s="3">
        <v>0</v>
      </c>
      <c r="N144" s="3">
        <v>0</v>
      </c>
      <c r="P144">
        <f t="shared" si="25"/>
        <v>0.61756371124407161</v>
      </c>
      <c r="Q144">
        <f t="shared" si="26"/>
        <v>1.1898393033728649</v>
      </c>
      <c r="R144">
        <f t="shared" si="27"/>
        <v>0.68905661727339795</v>
      </c>
    </row>
    <row r="145" spans="1:18" x14ac:dyDescent="0.25">
      <c r="A145" t="s">
        <v>163</v>
      </c>
      <c r="C145">
        <v>0.41860858496491798</v>
      </c>
      <c r="D145" s="3">
        <v>0.25250000002613815</v>
      </c>
      <c r="E145" s="3">
        <v>0.21411690071808961</v>
      </c>
      <c r="F145" s="3">
        <v>0</v>
      </c>
      <c r="G145" s="3">
        <v>2.8277145912212729E-2</v>
      </c>
      <c r="H145" s="3">
        <v>0.67291515908127375</v>
      </c>
      <c r="I145" s="3">
        <v>0</v>
      </c>
      <c r="J145" s="3">
        <v>0</v>
      </c>
      <c r="K145" s="3">
        <v>0</v>
      </c>
      <c r="L145" s="3">
        <v>8.4690794288424007E-2</v>
      </c>
      <c r="M145" s="3">
        <v>0</v>
      </c>
      <c r="N145" s="3">
        <v>0</v>
      </c>
      <c r="P145">
        <f t="shared" si="25"/>
        <v>0.6031887760909137</v>
      </c>
      <c r="Q145">
        <f t="shared" si="26"/>
        <v>1.2039329137926473</v>
      </c>
      <c r="R145">
        <f t="shared" si="27"/>
        <v>0.67224199040936272</v>
      </c>
    </row>
    <row r="146" spans="1:18" x14ac:dyDescent="0.25">
      <c r="A146" t="s">
        <v>164</v>
      </c>
      <c r="C146">
        <v>0.43272318766710161</v>
      </c>
      <c r="D146" s="3">
        <v>0.25500000002613799</v>
      </c>
      <c r="E146" s="3">
        <v>0.18652562548946905</v>
      </c>
      <c r="F146" s="3">
        <v>0</v>
      </c>
      <c r="G146" s="3">
        <v>2.999744106337808E-2</v>
      </c>
      <c r="H146" s="3">
        <v>0.70242449399704265</v>
      </c>
      <c r="I146" s="3">
        <v>0</v>
      </c>
      <c r="J146" s="3">
        <v>0</v>
      </c>
      <c r="K146" s="3">
        <v>0</v>
      </c>
      <c r="L146" s="3">
        <v>8.1052439450110106E-2</v>
      </c>
      <c r="M146" s="3">
        <v>0</v>
      </c>
      <c r="N146" s="3">
        <v>0</v>
      </c>
      <c r="P146">
        <f t="shared" si="25"/>
        <v>0.58929127741199783</v>
      </c>
      <c r="Q146">
        <f t="shared" si="26"/>
        <v>1.2180265293211674</v>
      </c>
      <c r="R146">
        <f t="shared" si="27"/>
        <v>0.6560104921274249</v>
      </c>
    </row>
    <row r="147" spans="1:18" x14ac:dyDescent="0.25">
      <c r="A147" t="s">
        <v>165</v>
      </c>
      <c r="C147">
        <v>0.44712979546996806</v>
      </c>
      <c r="D147" s="3">
        <v>0.25750000002749818</v>
      </c>
      <c r="E147" s="3">
        <v>0.15893436646936451</v>
      </c>
      <c r="F147" s="3">
        <v>0</v>
      </c>
      <c r="G147" s="3">
        <v>3.1717737421661896E-2</v>
      </c>
      <c r="H147" s="3">
        <v>0.73193382996200329</v>
      </c>
      <c r="I147" s="3">
        <v>0</v>
      </c>
      <c r="J147" s="3">
        <v>0</v>
      </c>
      <c r="K147" s="3">
        <v>0</v>
      </c>
      <c r="L147" s="3">
        <v>7.7414066146970176E-2</v>
      </c>
      <c r="M147" s="3">
        <v>0</v>
      </c>
      <c r="N147" s="3">
        <v>0</v>
      </c>
      <c r="P147">
        <f t="shared" si="25"/>
        <v>0.57589541702727665</v>
      </c>
      <c r="Q147">
        <f t="shared" si="26"/>
        <v>1.2321201258516246</v>
      </c>
      <c r="R147">
        <f t="shared" si="27"/>
        <v>0.64039055360183772</v>
      </c>
    </row>
    <row r="148" spans="1:18" x14ac:dyDescent="0.25">
      <c r="A148" t="s">
        <v>166</v>
      </c>
      <c r="C148">
        <v>0.46180108049009394</v>
      </c>
      <c r="D148" s="3">
        <v>0.26000000002613805</v>
      </c>
      <c r="E148" s="3">
        <v>0.1313430948819255</v>
      </c>
      <c r="F148" s="3">
        <v>0</v>
      </c>
      <c r="G148" s="3">
        <v>3.3438032582652114E-2</v>
      </c>
      <c r="H148" s="3">
        <v>0.76144316519185917</v>
      </c>
      <c r="I148" s="3">
        <v>0</v>
      </c>
      <c r="J148" s="3">
        <v>0</v>
      </c>
      <c r="K148" s="3">
        <v>0</v>
      </c>
      <c r="L148" s="3">
        <v>7.3775707343563174E-2</v>
      </c>
      <c r="M148" s="3">
        <v>0</v>
      </c>
      <c r="N148" s="3">
        <v>0</v>
      </c>
      <c r="P148">
        <f t="shared" si="25"/>
        <v>0.56301297465611988</v>
      </c>
      <c r="Q148">
        <f t="shared" si="26"/>
        <v>1.246213736989656</v>
      </c>
      <c r="R148">
        <f t="shared" si="27"/>
        <v>0.62539519940969579</v>
      </c>
    </row>
    <row r="149" spans="1:18" x14ac:dyDescent="0.25">
      <c r="A149" t="s">
        <v>167</v>
      </c>
      <c r="C149">
        <v>0.4767126062948327</v>
      </c>
      <c r="D149" s="3">
        <v>0.26250000002613816</v>
      </c>
      <c r="E149" s="3">
        <v>0.10375183489018118</v>
      </c>
      <c r="F149" s="3">
        <v>0</v>
      </c>
      <c r="G149" s="3">
        <v>3.5158328684671378E-2</v>
      </c>
      <c r="H149" s="3">
        <v>0.79095250114769133</v>
      </c>
      <c r="I149" s="3">
        <v>0</v>
      </c>
      <c r="J149" s="3">
        <v>0</v>
      </c>
      <c r="K149" s="3">
        <v>0</v>
      </c>
      <c r="L149" s="3">
        <v>7.0137335277456039E-2</v>
      </c>
      <c r="M149" s="3">
        <v>0</v>
      </c>
      <c r="N149" s="3">
        <v>0</v>
      </c>
      <c r="P149">
        <f t="shared" si="25"/>
        <v>0.55064623120914413</v>
      </c>
      <c r="Q149">
        <f t="shared" si="26"/>
        <v>1.2603073345735338</v>
      </c>
      <c r="R149">
        <f t="shared" si="27"/>
        <v>0.61102575797073422</v>
      </c>
    </row>
    <row r="150" spans="1:18" x14ac:dyDescent="0.25">
      <c r="A150" t="s">
        <v>168</v>
      </c>
      <c r="C150">
        <v>0.49184252273031626</v>
      </c>
      <c r="D150" s="3">
        <v>0.26500000002613811</v>
      </c>
      <c r="E150" s="3">
        <v>7.6160559583926438E-2</v>
      </c>
      <c r="F150" s="3">
        <v>0</v>
      </c>
      <c r="G150" s="3">
        <v>3.687862380756754E-2</v>
      </c>
      <c r="H150" s="3">
        <v>0.82046183606714118</v>
      </c>
      <c r="I150" s="3">
        <v>0</v>
      </c>
      <c r="J150" s="3">
        <v>0</v>
      </c>
      <c r="K150" s="3">
        <v>0</v>
      </c>
      <c r="L150" s="3">
        <v>6.6498980541364744E-2</v>
      </c>
      <c r="M150" s="3">
        <v>0</v>
      </c>
      <c r="N150" s="3">
        <v>0</v>
      </c>
      <c r="P150">
        <f t="shared" si="25"/>
        <v>0.53879033995489056</v>
      </c>
      <c r="Q150">
        <f t="shared" si="26"/>
        <v>1.2744009501812859</v>
      </c>
      <c r="R150">
        <f t="shared" si="27"/>
        <v>0.59727486598871582</v>
      </c>
    </row>
    <row r="151" spans="1:18" x14ac:dyDescent="0.25">
      <c r="A151" t="s">
        <v>169</v>
      </c>
      <c r="C151">
        <v>0.50717128510765175</v>
      </c>
      <c r="D151" s="3">
        <v>0.26750000002613816</v>
      </c>
      <c r="E151" s="3">
        <v>4.8569294388250736E-2</v>
      </c>
      <c r="F151" s="3">
        <v>0</v>
      </c>
      <c r="G151" s="3">
        <v>3.8598919567947393E-2</v>
      </c>
      <c r="H151" s="3">
        <v>0.84997117167422964</v>
      </c>
      <c r="I151" s="3">
        <v>0</v>
      </c>
      <c r="J151" s="3">
        <v>0</v>
      </c>
      <c r="K151" s="3">
        <v>0</v>
      </c>
      <c r="L151" s="3">
        <v>6.2860614369572104E-2</v>
      </c>
      <c r="M151" s="3">
        <v>0</v>
      </c>
      <c r="N151" s="3">
        <v>0</v>
      </c>
      <c r="P151">
        <f t="shared" si="25"/>
        <v>0.5274352233276749</v>
      </c>
      <c r="Q151">
        <f t="shared" si="26"/>
        <v>1.2884945538850976</v>
      </c>
      <c r="R151">
        <f t="shared" si="27"/>
        <v>0.58412884754159222</v>
      </c>
    </row>
    <row r="152" spans="1:18" x14ac:dyDescent="0.25">
      <c r="A152" t="s">
        <v>170</v>
      </c>
      <c r="C152">
        <v>0.52268139895780408</v>
      </c>
      <c r="D152" s="3">
        <v>0.27000000002613816</v>
      </c>
      <c r="E152" s="3">
        <v>2.0978029347482684E-2</v>
      </c>
      <c r="F152" s="3">
        <v>0</v>
      </c>
      <c r="G152" s="3">
        <v>4.0319215375293226E-2</v>
      </c>
      <c r="H152" s="3">
        <v>0.87948050727759242</v>
      </c>
      <c r="I152" s="3">
        <v>0</v>
      </c>
      <c r="J152" s="3">
        <v>0</v>
      </c>
      <c r="K152" s="3">
        <v>0</v>
      </c>
      <c r="L152" s="3">
        <v>5.9222247999631772E-2</v>
      </c>
      <c r="M152" s="3">
        <v>0</v>
      </c>
      <c r="N152" s="3">
        <v>0</v>
      </c>
      <c r="P152">
        <f t="shared" si="25"/>
        <v>0.51656707233986565</v>
      </c>
      <c r="Q152">
        <f t="shared" si="26"/>
        <v>1.3025881574258982</v>
      </c>
      <c r="R152">
        <f t="shared" si="27"/>
        <v>0.57156959199905688</v>
      </c>
    </row>
    <row r="153" spans="1:18" x14ac:dyDescent="0.25">
      <c r="A153" t="s">
        <v>171</v>
      </c>
      <c r="C153">
        <v>0.53837115311886252</v>
      </c>
      <c r="D153" s="3">
        <v>0.27250000000417707</v>
      </c>
      <c r="E153" s="3">
        <v>0</v>
      </c>
      <c r="F153" s="3">
        <v>0</v>
      </c>
      <c r="G153" s="3">
        <v>4.1704073825961481E-2</v>
      </c>
      <c r="H153" s="3">
        <v>0.90972804333819057</v>
      </c>
      <c r="I153" s="3">
        <v>0</v>
      </c>
      <c r="J153" s="3">
        <v>0</v>
      </c>
      <c r="K153" s="3">
        <v>0</v>
      </c>
      <c r="L153" s="3">
        <v>4.8567882835848113E-2</v>
      </c>
      <c r="M153" s="3">
        <v>0</v>
      </c>
      <c r="N153" s="3">
        <v>0</v>
      </c>
      <c r="P153">
        <f t="shared" si="25"/>
        <v>0.50615639122851375</v>
      </c>
      <c r="Q153">
        <f t="shared" si="26"/>
        <v>1.3085036807268329</v>
      </c>
      <c r="R153">
        <f t="shared" si="27"/>
        <v>0.55924421579133576</v>
      </c>
    </row>
    <row r="154" spans="1:18" x14ac:dyDescent="0.25">
      <c r="A154" t="s">
        <v>172</v>
      </c>
      <c r="C154">
        <v>0.55454734784111881</v>
      </c>
      <c r="D154" s="3">
        <v>0.27499999996455776</v>
      </c>
      <c r="E154" s="3">
        <v>0</v>
      </c>
      <c r="F154" s="3">
        <v>0</v>
      </c>
      <c r="G154" s="3">
        <v>4.2024882319867785E-2</v>
      </c>
      <c r="H154" s="3">
        <v>0.94231724624342095</v>
      </c>
      <c r="I154" s="3">
        <v>0</v>
      </c>
      <c r="J154" s="3">
        <v>0</v>
      </c>
      <c r="K154" s="3">
        <v>0</v>
      </c>
      <c r="L154" s="3">
        <v>1.565787143671124E-2</v>
      </c>
      <c r="M154" s="3">
        <v>0</v>
      </c>
      <c r="N154" s="3">
        <v>0</v>
      </c>
      <c r="P154">
        <f t="shared" si="25"/>
        <v>0.49589994620864536</v>
      </c>
      <c r="Q154">
        <f t="shared" si="26"/>
        <v>1.2884772873623449</v>
      </c>
      <c r="R154">
        <f t="shared" si="27"/>
        <v>0.54616243378376905</v>
      </c>
    </row>
    <row r="155" spans="1:18" x14ac:dyDescent="0.25">
      <c r="A155" t="s">
        <v>173</v>
      </c>
      <c r="C155">
        <v>0.57273631574640238</v>
      </c>
      <c r="D155" s="3">
        <v>0.27750099999999994</v>
      </c>
      <c r="E155" s="3">
        <v>0</v>
      </c>
      <c r="F155" s="3">
        <v>0</v>
      </c>
      <c r="G155" s="3">
        <v>1.434802200849181E-2</v>
      </c>
      <c r="H155" s="3">
        <v>0.98565197799150817</v>
      </c>
      <c r="I155" s="3">
        <v>0</v>
      </c>
      <c r="J155" s="3">
        <v>0</v>
      </c>
      <c r="K155" s="3">
        <v>0</v>
      </c>
      <c r="L155" s="3">
        <v>0</v>
      </c>
      <c r="M155" s="3">
        <v>0</v>
      </c>
      <c r="N155" s="3">
        <v>0</v>
      </c>
      <c r="P155">
        <f t="shared" si="25"/>
        <v>0.48451790530927769</v>
      </c>
      <c r="Q155">
        <f t="shared" si="26"/>
        <v>1.2538627661751587</v>
      </c>
      <c r="R155">
        <f t="shared" si="27"/>
        <v>0.53131675903083131</v>
      </c>
    </row>
    <row r="156" spans="1:18" x14ac:dyDescent="0.25">
      <c r="A156" t="s">
        <v>174</v>
      </c>
      <c r="C156">
        <v>0.57918177184291697</v>
      </c>
      <c r="D156" s="3">
        <v>0.27817719654289824</v>
      </c>
      <c r="E156" s="3">
        <v>0</v>
      </c>
      <c r="F156" s="3">
        <v>0</v>
      </c>
      <c r="G156" s="3">
        <v>0</v>
      </c>
      <c r="H156" s="3">
        <v>1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  <c r="N156" s="3">
        <v>0</v>
      </c>
      <c r="P156">
        <f t="shared" si="25"/>
        <v>0.48029342439033834</v>
      </c>
      <c r="Q156">
        <f t="shared" si="26"/>
        <v>1.2409289999999999</v>
      </c>
      <c r="R156">
        <f t="shared" si="27"/>
        <v>0.52584344099983071</v>
      </c>
    </row>
    <row r="159" spans="1:18" x14ac:dyDescent="0.25">
      <c r="E159" s="3">
        <f>SUM(E45:E156)</f>
        <v>25.538615357075138</v>
      </c>
      <c r="F159" s="3">
        <f t="shared" ref="F159:N159" si="28">SUM(F45:F156)</f>
        <v>6.4608467780230363</v>
      </c>
      <c r="G159" s="3">
        <f t="shared" si="28"/>
        <v>0.60206732124104445</v>
      </c>
      <c r="H159" s="3">
        <f t="shared" si="28"/>
        <v>23.083598997196425</v>
      </c>
      <c r="I159" s="3">
        <f t="shared" si="28"/>
        <v>0.17454194426697908</v>
      </c>
      <c r="J159" s="3">
        <f t="shared" si="28"/>
        <v>0</v>
      </c>
      <c r="K159" s="3">
        <f t="shared" si="28"/>
        <v>25.686534644767466</v>
      </c>
      <c r="L159" s="3">
        <f t="shared" si="28"/>
        <v>4.9305760591895709</v>
      </c>
      <c r="M159" s="3">
        <f t="shared" si="28"/>
        <v>5.1122631821637095</v>
      </c>
      <c r="N159" s="3">
        <f t="shared" si="28"/>
        <v>20.410955716076625</v>
      </c>
    </row>
    <row r="161" spans="5:16" x14ac:dyDescent="0.25">
      <c r="E161" s="6">
        <f>E159/112</f>
        <v>0.22802335140245658</v>
      </c>
      <c r="F161" s="6">
        <f t="shared" ref="F161:N161" si="29">F159/112</f>
        <v>5.7686131946634252E-2</v>
      </c>
      <c r="G161" s="6">
        <f t="shared" si="29"/>
        <v>5.3756010825093256E-3</v>
      </c>
      <c r="H161" s="6">
        <f t="shared" si="29"/>
        <v>0.20610356247496808</v>
      </c>
      <c r="I161" s="6">
        <f t="shared" si="29"/>
        <v>1.5584102166694561E-3</v>
      </c>
      <c r="J161" s="6">
        <f t="shared" si="29"/>
        <v>0</v>
      </c>
      <c r="K161" s="6">
        <f t="shared" si="29"/>
        <v>0.22934405932828095</v>
      </c>
      <c r="L161" s="6">
        <f t="shared" si="29"/>
        <v>4.4023000528478309E-2</v>
      </c>
      <c r="M161" s="6">
        <f t="shared" si="29"/>
        <v>4.5645206983604546E-2</v>
      </c>
      <c r="N161" s="6">
        <f t="shared" si="29"/>
        <v>0.18224067603639843</v>
      </c>
      <c r="P161" s="3">
        <f>SUM(E161:N161)</f>
        <v>1</v>
      </c>
    </row>
    <row r="165" spans="5:16" x14ac:dyDescent="0.25">
      <c r="E165" s="3"/>
      <c r="F165" s="3"/>
      <c r="G165" s="3"/>
      <c r="H165" s="3"/>
      <c r="I165" s="3"/>
      <c r="J165" s="3"/>
      <c r="K165" s="3"/>
      <c r="L165" s="3"/>
      <c r="M165" s="3"/>
      <c r="N165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Base de données</vt:lpstr>
      <vt:lpstr>Sheet2</vt:lpstr>
      <vt:lpstr>Sheet3</vt:lpstr>
      <vt:lpstr>Sheet4</vt:lpstr>
      <vt:lpstr>Matrice Variance Covariance</vt:lpstr>
      <vt:lpstr>Optimisation Markowitz</vt:lpstr>
      <vt:lpstr>Matrice L&amp;W</vt:lpstr>
      <vt:lpstr>Sheet5</vt:lpstr>
      <vt:lpstr>Optimisation L&amp;W</vt:lpstr>
      <vt:lpstr>Optimisation Entropie &gt;</vt:lpstr>
      <vt:lpstr>Optimisation Entropie &lt;</vt:lpstr>
      <vt:lpstr>Terme de pénalité Gamma 0,8</vt:lpstr>
      <vt:lpstr>Terme de pénalité 0,2</vt:lpstr>
      <vt:lpstr>Shannon</vt:lpstr>
      <vt:lpstr>Diversification M</vt:lpstr>
      <vt:lpstr>Diversification L&amp;D</vt:lpstr>
      <vt:lpstr>Frontière M</vt:lpstr>
      <vt:lpstr>Frontière L&amp;W</vt:lpstr>
      <vt:lpstr>Maximum Diversified Portfolio</vt:lpstr>
      <vt:lpstr>Sheet1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Marnix, Guillaume (BE - Brussels)</dc:creator>
  <cp:lastModifiedBy>De Marnix, Guillaume (BE - Brussels)</cp:lastModifiedBy>
  <dcterms:created xsi:type="dcterms:W3CDTF">2017-10-30T14:45:29Z</dcterms:created>
  <dcterms:modified xsi:type="dcterms:W3CDTF">2018-01-03T14:53:14Z</dcterms:modified>
</cp:coreProperties>
</file>